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S:\GOSBA\TBD\2026 MBE Annual &amp; Quarterly Reports\FY26 MBE Annual Report Docs to Distribute\"/>
    </mc:Choice>
  </mc:AlternateContent>
  <xr:revisionPtr revIDLastSave="0" documentId="13_ncr:1_{93D29008-965B-4A35-824A-2687415DDAB9}" xr6:coauthVersionLast="47" xr6:coauthVersionMax="47" xr10:uidLastSave="{00000000-0000-0000-0000-000000000000}"/>
  <workbookProtection workbookAlgorithmName="SHA-512" workbookHashValue="PfEc54pMBWcSwUb5anxmGIG+82Lba9Isvc7laDSA5xrJRslf3Mf7tN4rJDh6GCAvpy2AdySSlf8YGD5rs+9/mA==" workbookSaltValue="RUzlQ0aimE0ilEpA4Dtptw==" workbookSpinCount="100000" lockStructure="1"/>
  <bookViews>
    <workbookView xWindow="-120" yWindow="-120" windowWidth="29040" windowHeight="15720" xr2:uid="{C4E8F9AB-E57A-450D-8C82-E9AF1BD870FF}"/>
  </bookViews>
  <sheets>
    <sheet name="Instructions" sheetId="5" r:id="rId1"/>
    <sheet name="PRIMES" sheetId="1" r:id="rId2"/>
    <sheet name="SUBS" sheetId="2" r:id="rId3"/>
    <sheet name="COMPLIANCE REPORT" sheetId="4" r:id="rId4"/>
    <sheet name="Validation" sheetId="7" state="hidden" r:id="rId5"/>
  </sheets>
  <definedNames>
    <definedName name="_xlnm._FilterDatabase" localSheetId="1" hidden="1">PRIMES!$A$5:$R$5</definedName>
    <definedName name="_xlnm._FilterDatabase" localSheetId="2" hidden="1">SUBS!$A$5:$G$5</definedName>
    <definedName name="Advances">'COMPLIANCE REPORT'!#REF!</definedName>
    <definedName name="AGENCY" comment="Agency Name">PRIMES!$B$3</definedName>
    <definedName name="AVG_GOAL">PRIMES!$C$31</definedName>
    <definedName name="ColumnTitle1">#REF!</definedName>
    <definedName name="COMPLIANCE">PRIMES!$O$31</definedName>
    <definedName name="DATE">PRIMES!$O$3</definedName>
    <definedName name="FY">PRIMES!$K$3</definedName>
    <definedName name="Notes">PRIMES!$A$33</definedName>
    <definedName name="_xlnm.Print_Area" localSheetId="3">'COMPLIANCE REPORT'!$A$1:$K$22</definedName>
    <definedName name="_xlnm.Print_Titles" localSheetId="3">'COMPLIANCE REPORT'!$13:$13</definedName>
    <definedName name="SUB_AWARDS">SUBS!$C$31</definedName>
    <definedName name="SUBCONTRACTORS">SUBS!$E$31</definedName>
    <definedName name="Subtotal">'COMPLIANCE REPORT'!#REF!</definedName>
    <definedName name="valHighlight">IFERROR(IF(#REF!="Yes",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 i="4" l="1"/>
  <c r="G10" i="4"/>
  <c r="B18" i="4"/>
  <c r="E31" i="2"/>
  <c r="G12" i="4" s="1"/>
  <c r="M27" i="1"/>
  <c r="N27" i="1" s="1"/>
  <c r="J10" i="4" l="1"/>
  <c r="O27" i="1"/>
  <c r="C4" i="4"/>
  <c r="F6" i="4"/>
  <c r="C6" i="4"/>
  <c r="M41" i="5"/>
  <c r="O41" i="5" s="1"/>
  <c r="N41" i="5" l="1"/>
  <c r="C31" i="2" l="1"/>
  <c r="C12" i="4" s="1"/>
  <c r="C31" i="1"/>
  <c r="M6" i="1"/>
  <c r="N6" i="1" s="1"/>
  <c r="B3" i="2"/>
  <c r="H3" i="2"/>
  <c r="M7" i="1"/>
  <c r="N7" i="1" s="1"/>
  <c r="M8" i="1"/>
  <c r="O8" i="1" s="1"/>
  <c r="M9" i="1"/>
  <c r="N9" i="1" s="1"/>
  <c r="M10" i="1"/>
  <c r="N10" i="1" s="1"/>
  <c r="M11" i="1"/>
  <c r="O11" i="1" s="1"/>
  <c r="M12" i="1"/>
  <c r="N12" i="1" s="1"/>
  <c r="M13" i="1"/>
  <c r="O13" i="1" s="1"/>
  <c r="M14" i="1"/>
  <c r="O14" i="1" s="1"/>
  <c r="M15" i="1"/>
  <c r="O15" i="1" s="1"/>
  <c r="M16" i="1"/>
  <c r="N16" i="1" s="1"/>
  <c r="M17" i="1"/>
  <c r="N17" i="1" s="1"/>
  <c r="M18" i="1"/>
  <c r="N18" i="1" s="1"/>
  <c r="M19" i="1"/>
  <c r="O19" i="1" s="1"/>
  <c r="M20" i="1"/>
  <c r="N20" i="1" s="1"/>
  <c r="M21" i="1"/>
  <c r="O21" i="1" s="1"/>
  <c r="M22" i="1"/>
  <c r="O22" i="1" s="1"/>
  <c r="M23" i="1"/>
  <c r="O23" i="1" s="1"/>
  <c r="M24" i="1"/>
  <c r="N24" i="1" s="1"/>
  <c r="M25" i="1"/>
  <c r="N25" i="1" s="1"/>
  <c r="M26" i="1"/>
  <c r="N26" i="1" s="1"/>
  <c r="M28" i="1"/>
  <c r="O28" i="1" s="1"/>
  <c r="M29" i="1"/>
  <c r="N29" i="1" s="1"/>
  <c r="M30" i="1"/>
  <c r="O30" i="1" s="1"/>
  <c r="N28" i="1" l="1"/>
  <c r="N19" i="1"/>
  <c r="N11" i="1"/>
  <c r="N23" i="1"/>
  <c r="N15" i="1"/>
  <c r="O29" i="1"/>
  <c r="O20" i="1"/>
  <c r="O12" i="1"/>
  <c r="N22" i="1"/>
  <c r="N14" i="1"/>
  <c r="N30" i="1"/>
  <c r="N21" i="1"/>
  <c r="N13" i="1"/>
  <c r="O26" i="1"/>
  <c r="O18" i="1"/>
  <c r="O10" i="1"/>
  <c r="O25" i="1"/>
  <c r="O17" i="1"/>
  <c r="O9" i="1"/>
  <c r="O24" i="1"/>
  <c r="O16" i="1"/>
  <c r="N8" i="1"/>
  <c r="O7" i="1"/>
  <c r="O6" i="1"/>
  <c r="O31" i="1" l="1"/>
  <c r="C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Nichelle Johnson</author>
  </authors>
  <commentList>
    <comment ref="B40" authorId="0" shapeId="0" xr:uid="{7477162B-28A0-4941-B2F3-0316681E1ABE}">
      <text>
        <r>
          <rPr>
            <b/>
            <sz val="9"/>
            <color indexed="81"/>
            <rFont val="Tahoma"/>
            <family val="2"/>
          </rPr>
          <t>Nichelle Johnson:</t>
        </r>
        <r>
          <rPr>
            <sz val="9"/>
            <color indexed="81"/>
            <rFont val="Tahoma"/>
            <family val="2"/>
          </rPr>
          <t xml:space="preserve">
Portion of MBE goal which was waived by the agency/institution at contract award.</t>
        </r>
      </text>
    </comment>
    <comment ref="A45" authorId="0" shapeId="0" xr:uid="{3C983275-3520-4B61-8A2C-F6206A6D05B5}">
      <text>
        <r>
          <rPr>
            <b/>
            <sz val="9"/>
            <color indexed="81"/>
            <rFont val="Tahoma"/>
            <family val="2"/>
          </rPr>
          <t>Nichelle Johnson:</t>
        </r>
        <r>
          <rPr>
            <sz val="9"/>
            <color indexed="81"/>
            <rFont val="Tahoma"/>
            <family val="2"/>
          </rPr>
          <t xml:space="preserve">
This Contract number should match the contract number of the Prime Contractor this subcontract was awarded under.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Nichelle Johnson</author>
  </authors>
  <commentList>
    <comment ref="B5" authorId="0" shapeId="0" xr:uid="{BF7B6BA5-A292-458C-89FE-FE34DCC2EA41}">
      <text>
        <r>
          <rPr>
            <b/>
            <sz val="9"/>
            <color indexed="81"/>
            <rFont val="Tahoma"/>
            <family val="2"/>
          </rPr>
          <t>Nichelle Johnson:</t>
        </r>
        <r>
          <rPr>
            <sz val="9"/>
            <color indexed="81"/>
            <rFont val="Tahoma"/>
            <family val="2"/>
          </rPr>
          <t xml:space="preserve">
Portion of MBE goal which was waived by the agency/institution at contract award.</t>
        </r>
      </text>
    </comment>
    <comment ref="L5" authorId="0" shapeId="0" xr:uid="{50183C23-55BE-42F2-A393-A08A2EC40159}">
      <text>
        <r>
          <rPr>
            <b/>
            <sz val="9"/>
            <color indexed="81"/>
            <rFont val="Tahoma"/>
            <family val="2"/>
          </rPr>
          <t>GOSBA:</t>
        </r>
        <r>
          <rPr>
            <sz val="9"/>
            <color indexed="81"/>
            <rFont val="Tahoma"/>
            <family val="2"/>
          </rPr>
          <t xml:space="preserve">
This is the total amount paid for the life of the contract directly to the Prime Contractor.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Nichelle Johnson</author>
  </authors>
  <commentList>
    <comment ref="A5" authorId="0" shapeId="0" xr:uid="{66FA2972-6563-4A5B-BC17-0766C7830DF1}">
      <text>
        <r>
          <rPr>
            <b/>
            <sz val="9"/>
            <color indexed="81"/>
            <rFont val="Tahoma"/>
            <family val="2"/>
          </rPr>
          <t>Nichelle Johnson:</t>
        </r>
        <r>
          <rPr>
            <sz val="9"/>
            <color indexed="81"/>
            <rFont val="Tahoma"/>
            <family val="2"/>
          </rPr>
          <t xml:space="preserve">
This Contract number should match the contract number of the Prime Contractor this subcontract was awarded under.</t>
        </r>
      </text>
    </comment>
  </commentList>
</comments>
</file>

<file path=xl/sharedStrings.xml><?xml version="1.0" encoding="utf-8"?>
<sst xmlns="http://schemas.openxmlformats.org/spreadsheetml/2006/main" count="207" uniqueCount="156">
  <si>
    <t>Award Date</t>
  </si>
  <si>
    <t>Total Prime Payments</t>
  </si>
  <si>
    <t>MBE Participation %</t>
  </si>
  <si>
    <t>Full Contract Compliance Rate</t>
  </si>
  <si>
    <t>Compliance Rate (No more than 100%)</t>
  </si>
  <si>
    <t>Expiration Date</t>
  </si>
  <si>
    <t>MBE Goal %</t>
  </si>
  <si>
    <t>FY:</t>
  </si>
  <si>
    <t>DATE:</t>
  </si>
  <si>
    <t>AGENCY:</t>
  </si>
  <si>
    <t>Prime MBE Designation</t>
  </si>
  <si>
    <t>Non-Minority</t>
  </si>
  <si>
    <t>African American</t>
  </si>
  <si>
    <t>Asian American</t>
  </si>
  <si>
    <t>Hispanic American</t>
  </si>
  <si>
    <t>Native American</t>
  </si>
  <si>
    <t>Women</t>
  </si>
  <si>
    <t>African American Women</t>
  </si>
  <si>
    <t>Asian American Woman</t>
  </si>
  <si>
    <t>Hispanic American Woman</t>
  </si>
  <si>
    <t>Native American Women</t>
  </si>
  <si>
    <t>Disabled</t>
  </si>
  <si>
    <t>Disadvantaged</t>
  </si>
  <si>
    <t>Total MBE Sub Payments</t>
  </si>
  <si>
    <t>Award Amount</t>
  </si>
  <si>
    <t>Total Sub Payments
(non-MBE)</t>
  </si>
  <si>
    <t>                1.    the names of each prime contractor and each subcontractor that participated in the contract;</t>
  </si>
  <si>
    <t>                2.    the type of good or service provided by the contract;</t>
  </si>
  <si>
    <t>                3.    the minority business enterprise participation goal for the contract;</t>
  </si>
  <si>
    <t>                4.    whether a waiver was granted for the minority business enterprise participation goal;</t>
  </si>
  <si>
    <t>                5.    the total dollar value of payments made to each prime contractor and by each prime contractor to each subcontractor during the contract term;</t>
  </si>
  <si>
    <t>                6.    whether each subcontractor is a certified minority business enterprise; and</t>
  </si>
  <si>
    <t>Annual Agency MBE Compliance Assessment Report</t>
  </si>
  <si>
    <t>                7.    if applicable, a description of factors that may have contributed to failure to achieve the minority business enterprise participation goal for the contract, including documented nonperformance or unavailability of a minority business enterprise; and</t>
  </si>
  <si>
    <t>Prime Contractor Name</t>
  </si>
  <si>
    <t>Description of Factors Leading to Compliance below 100%</t>
  </si>
  <si>
    <t>Subcontractor Name</t>
  </si>
  <si>
    <t>Description of Work</t>
  </si>
  <si>
    <t>Total Subcontractor Payments</t>
  </si>
  <si>
    <t xml:space="preserve"> MBE Designation
</t>
  </si>
  <si>
    <t>Non-MBE Sub</t>
  </si>
  <si>
    <t>TOTAL</t>
  </si>
  <si>
    <t>Agency:</t>
  </si>
  <si>
    <t>Date:</t>
  </si>
  <si>
    <t>Number of Completed Contracts:</t>
  </si>
  <si>
    <t>Architectural</t>
  </si>
  <si>
    <t>Engineering</t>
  </si>
  <si>
    <t>Construction</t>
  </si>
  <si>
    <t>Construction Related Service</t>
  </si>
  <si>
    <t>Maintenance</t>
  </si>
  <si>
    <t>Service</t>
  </si>
  <si>
    <t>Supplies &amp; Equipment</t>
  </si>
  <si>
    <t>IT Service</t>
  </si>
  <si>
    <t>IT Supplies &amp; Equipment</t>
  </si>
  <si>
    <t>Human, Cultural, Social, &amp; Educational Service</t>
  </si>
  <si>
    <t xml:space="preserve">Notes:
</t>
  </si>
  <si>
    <r>
      <t xml:space="preserve">Waiver % </t>
    </r>
    <r>
      <rPr>
        <b/>
        <sz val="8"/>
        <color theme="0"/>
        <rFont val="Amasis MT Pro"/>
        <family val="1"/>
      </rPr>
      <t>(Hover over this cell for dataset explanation)</t>
    </r>
  </si>
  <si>
    <t>Contract #</t>
  </si>
  <si>
    <r>
      <t xml:space="preserve">Contract Number
</t>
    </r>
    <r>
      <rPr>
        <b/>
        <sz val="9"/>
        <color theme="0"/>
        <rFont val="Amasis MT Pro"/>
        <family val="1"/>
      </rPr>
      <t>(Hover over this cell for dataset explanation)</t>
    </r>
  </si>
  <si>
    <t>A555105</t>
  </si>
  <si>
    <t>Peleton Construction Company</t>
  </si>
  <si>
    <t>Retaining Wall and Storage facility construction</t>
  </si>
  <si>
    <t>After the commencement of this project, the agency determined that the square footage of the storage facility had to be reduced in size, which reduced the scope of work initially awarded to MBE subcontractors.</t>
  </si>
  <si>
    <t>Applied Brick and Mortar</t>
  </si>
  <si>
    <t>Requirements for submission:</t>
  </si>
  <si>
    <t>The worksheet must have all fields filled in.</t>
  </si>
  <si>
    <t>The worksheet must include all 3 sheets: Primes, Subs, Compliance Report</t>
  </si>
  <si>
    <t>Primes Tab Breakdown:</t>
  </si>
  <si>
    <t>Subs Tab Breakdown:</t>
  </si>
  <si>
    <t xml:space="preserve">In the 2022 Legislative Session, HB389, Chapter 115 was passed, putting into place new Compliance Assessment Report requirements for procurement units participating in the MBE Program.  
</t>
  </si>
  <si>
    <t xml:space="preserve">Printed Name of Approver: </t>
  </si>
  <si>
    <t>Signature of Approver:</t>
  </si>
  <si>
    <r>
      <t xml:space="preserve">Description of Work </t>
    </r>
    <r>
      <rPr>
        <b/>
        <sz val="9"/>
        <color theme="0"/>
        <rFont val="Amasis MT Pro"/>
        <family val="1"/>
      </rPr>
      <t>(Relevant to this subcontractor only)</t>
    </r>
  </si>
  <si>
    <t>Retaining Retaining wall, masonry (i.e., block, brick, stone), construction</t>
  </si>
  <si>
    <t>Legislation:</t>
  </si>
  <si>
    <t xml:space="preserve">The PRIMES tab must be filled in before the SUBS tab is filled in. </t>
  </si>
  <si>
    <r>
      <rPr>
        <b/>
        <i/>
        <sz val="11"/>
        <color theme="1"/>
        <rFont val="Calibri"/>
        <family val="2"/>
        <scheme val="minor"/>
      </rPr>
      <t>Contract # (Column A)</t>
    </r>
    <r>
      <rPr>
        <sz val="11"/>
        <color theme="1"/>
        <rFont val="Calibri"/>
        <family val="2"/>
        <scheme val="minor"/>
      </rPr>
      <t xml:space="preserve">- All contracts that ended in the FY being reported are required. </t>
    </r>
  </si>
  <si>
    <r>
      <rPr>
        <b/>
        <i/>
        <sz val="11"/>
        <color theme="1"/>
        <rFont val="Calibri"/>
        <family val="2"/>
        <scheme val="minor"/>
      </rPr>
      <t>Waiver % (Column B)</t>
    </r>
    <r>
      <rPr>
        <sz val="11"/>
        <color theme="1"/>
        <rFont val="Calibri"/>
        <family val="2"/>
        <scheme val="minor"/>
      </rPr>
      <t>- The portion of the MBE goal that was waived by the agency at the time of contract award. (If applicable)</t>
    </r>
  </si>
  <si>
    <r>
      <rPr>
        <b/>
        <i/>
        <sz val="11"/>
        <color theme="1"/>
        <rFont val="Calibri"/>
        <family val="2"/>
        <scheme val="minor"/>
      </rPr>
      <t>MBE Goal % (Column C)</t>
    </r>
    <r>
      <rPr>
        <sz val="11"/>
        <color theme="1"/>
        <rFont val="Calibri"/>
        <family val="2"/>
        <scheme val="minor"/>
      </rPr>
      <t>-  The goal that was set on the contract.</t>
    </r>
  </si>
  <si>
    <r>
      <rPr>
        <b/>
        <i/>
        <sz val="11"/>
        <color theme="1"/>
        <rFont val="Calibri"/>
        <family val="2"/>
        <scheme val="minor"/>
      </rPr>
      <t>Award Date (Column D)</t>
    </r>
    <r>
      <rPr>
        <sz val="11"/>
        <color theme="1"/>
        <rFont val="Calibri"/>
        <family val="2"/>
        <scheme val="minor"/>
      </rPr>
      <t>- The date the award was awarded.</t>
    </r>
  </si>
  <si>
    <r>
      <rPr>
        <b/>
        <i/>
        <sz val="11"/>
        <color theme="1"/>
        <rFont val="Calibri"/>
        <family val="2"/>
        <scheme val="minor"/>
      </rPr>
      <t xml:space="preserve">Award Amount (Column E) </t>
    </r>
    <r>
      <rPr>
        <sz val="11"/>
        <color theme="1"/>
        <rFont val="Calibri"/>
        <family val="2"/>
        <scheme val="minor"/>
      </rPr>
      <t>- The total amount awarded for the contract.</t>
    </r>
  </si>
  <si>
    <r>
      <rPr>
        <b/>
        <i/>
        <sz val="11"/>
        <color theme="1"/>
        <rFont val="Calibri"/>
        <family val="2"/>
        <scheme val="minor"/>
      </rPr>
      <t>Contract Number (Column A)</t>
    </r>
    <r>
      <rPr>
        <sz val="11"/>
        <color theme="1"/>
        <rFont val="Calibri"/>
        <family val="2"/>
        <scheme val="minor"/>
      </rPr>
      <t xml:space="preserve">- This contract number must match the contract number of the prime contractor this subcontractor was working under. </t>
    </r>
  </si>
  <si>
    <r>
      <rPr>
        <b/>
        <i/>
        <sz val="11"/>
        <color theme="1"/>
        <rFont val="Calibri"/>
        <family val="2"/>
        <scheme val="minor"/>
      </rPr>
      <t>Award Date (Column B)</t>
    </r>
    <r>
      <rPr>
        <sz val="11"/>
        <color theme="1"/>
        <rFont val="Calibri"/>
        <family val="2"/>
        <scheme val="minor"/>
      </rPr>
      <t xml:space="preserve">- The date the award was awarded. </t>
    </r>
  </si>
  <si>
    <r>
      <rPr>
        <b/>
        <i/>
        <sz val="11"/>
        <color theme="1"/>
        <rFont val="Calibri"/>
        <family val="2"/>
        <scheme val="minor"/>
      </rPr>
      <t>Award Amount (Column C)</t>
    </r>
    <r>
      <rPr>
        <sz val="11"/>
        <color theme="1"/>
        <rFont val="Calibri"/>
        <family val="2"/>
        <scheme val="minor"/>
      </rPr>
      <t>- The total amount awarded for the contract.</t>
    </r>
  </si>
  <si>
    <r>
      <rPr>
        <b/>
        <i/>
        <sz val="11"/>
        <color theme="1"/>
        <rFont val="Calibri"/>
        <family val="2"/>
        <scheme val="minor"/>
      </rPr>
      <t>Expiration Date (Column D)</t>
    </r>
    <r>
      <rPr>
        <sz val="11"/>
        <color theme="1"/>
        <rFont val="Calibri"/>
        <family val="2"/>
        <scheme val="minor"/>
      </rPr>
      <t>- The date the contract ended.</t>
    </r>
  </si>
  <si>
    <r>
      <rPr>
        <b/>
        <i/>
        <sz val="11"/>
        <color theme="1"/>
        <rFont val="Calibri"/>
        <family val="2"/>
        <scheme val="minor"/>
      </rPr>
      <t>Subcontractor Name (Column E)</t>
    </r>
    <r>
      <rPr>
        <sz val="11"/>
        <color theme="1"/>
        <rFont val="Calibri"/>
        <family val="2"/>
        <scheme val="minor"/>
      </rPr>
      <t>- The name of the subcontractors company.</t>
    </r>
  </si>
  <si>
    <r>
      <rPr>
        <b/>
        <i/>
        <sz val="11"/>
        <color theme="1"/>
        <rFont val="Calibri"/>
        <family val="2"/>
        <scheme val="minor"/>
      </rPr>
      <t>MBE Designation (Column F)</t>
    </r>
    <r>
      <rPr>
        <sz val="11"/>
        <color theme="1"/>
        <rFont val="Calibri"/>
        <family val="2"/>
        <scheme val="minor"/>
      </rPr>
      <t>- You will select the MBE designation with the dropdown provided.</t>
    </r>
  </si>
  <si>
    <r>
      <rPr>
        <b/>
        <i/>
        <sz val="11"/>
        <color theme="1"/>
        <rFont val="Calibri"/>
        <family val="2"/>
        <scheme val="minor"/>
      </rPr>
      <t>Total Subcontractor Payments (Column G)</t>
    </r>
    <r>
      <rPr>
        <sz val="11"/>
        <color theme="1"/>
        <rFont val="Calibri"/>
        <family val="2"/>
        <scheme val="minor"/>
      </rPr>
      <t xml:space="preserve">- Total payments made to the  subcontractors throughout the duration of the contract. </t>
    </r>
  </si>
  <si>
    <r>
      <rPr>
        <b/>
        <i/>
        <sz val="11"/>
        <color theme="1"/>
        <rFont val="Calibri"/>
        <family val="2"/>
        <scheme val="minor"/>
      </rPr>
      <t>Description of Work (Column H)</t>
    </r>
    <r>
      <rPr>
        <sz val="11"/>
        <color theme="1"/>
        <rFont val="Calibri"/>
        <family val="2"/>
        <scheme val="minor"/>
      </rPr>
      <t>- A description of the work that was required in this contract, relevant to this subcontractor only.</t>
    </r>
  </si>
  <si>
    <r>
      <t xml:space="preserve">The completed report will be submitted to </t>
    </r>
    <r>
      <rPr>
        <b/>
        <sz val="12"/>
        <color rgb="FFFF0000"/>
        <rFont val="Calibri"/>
        <family val="2"/>
      </rPr>
      <t>mbereports</t>
    </r>
    <r>
      <rPr>
        <b/>
        <i/>
        <sz val="12"/>
        <color rgb="FFFF0000"/>
        <rFont val="Calibri"/>
        <family val="2"/>
      </rPr>
      <t>.gosba@maryland.gov</t>
    </r>
    <r>
      <rPr>
        <sz val="12"/>
        <color rgb="FFFF0000"/>
        <rFont val="Calibri"/>
        <family val="2"/>
      </rPr>
      <t xml:space="preserve"> by September 30th of each year. </t>
    </r>
  </si>
  <si>
    <t>The worksheet must be submitted in Excel format, along with the submission of the signed compliance report in PDF format. (If your agency utilizes electronic signatures be sure to save the compliance report as a PDF and upload to your agencys E-signature program. Once signed submit as PDF with your submission.)</t>
  </si>
  <si>
    <t>MBE 
Goal %</t>
  </si>
  <si>
    <t>Award 
Date</t>
  </si>
  <si>
    <t>Award 
Amount</t>
  </si>
  <si>
    <t>Prime Contractor 
Name</t>
  </si>
  <si>
    <t>Description 
of Work</t>
  </si>
  <si>
    <r>
      <t xml:space="preserve">Description of Work 
</t>
    </r>
    <r>
      <rPr>
        <b/>
        <sz val="9"/>
        <color theme="0"/>
        <rFont val="Amasis MT Pro"/>
        <family val="1"/>
      </rPr>
      <t>(Relevant to this subcontractor only)</t>
    </r>
  </si>
  <si>
    <t>Subcontractor 
Name</t>
  </si>
  <si>
    <t>In the 2022 Legislative Session, HB389, Chapter 115 was passed, putting into place new Compliance Assessment Report requirements for procurement units participating in the MBE Program.  
Effective July 1, 2022 (FY2023) agencies are responsible for reporting, annually, their compliance data on contracts that were completed during the fiscal year.</t>
  </si>
  <si>
    <r>
      <t xml:space="preserve"> MBE 
Designation
</t>
    </r>
    <r>
      <rPr>
        <b/>
        <sz val="9"/>
        <color theme="0"/>
        <rFont val="Amasis MT Pro"/>
        <family val="1"/>
      </rPr>
      <t>(Select from dropdown)</t>
    </r>
    <r>
      <rPr>
        <b/>
        <sz val="11"/>
        <color theme="0"/>
        <rFont val="Amasis MT Pro"/>
        <family val="1"/>
      </rPr>
      <t xml:space="preserve">
</t>
    </r>
  </si>
  <si>
    <r>
      <t xml:space="preserve">Prime 
MBE Designation
</t>
    </r>
    <r>
      <rPr>
        <b/>
        <sz val="9"/>
        <color theme="0"/>
        <rFont val="Amasis MT Pro"/>
        <family val="1"/>
      </rPr>
      <t>(Select from dropdown)</t>
    </r>
  </si>
  <si>
    <t xml:space="preserve">The Compliance Assessment is used to collect FY award, payment, and compliance data. This will verify whether MBE's are meeting contract compliance requirements. </t>
  </si>
  <si>
    <r>
      <t xml:space="preserve">  (v)    provide the results of each compliance assessment conducted by the unit under §14–303(b)(15) of this subtitle for each contract </t>
    </r>
    <r>
      <rPr>
        <b/>
        <u/>
        <sz val="9"/>
        <color rgb="FF212529"/>
        <rFont val="Open Sans"/>
        <family val="2"/>
      </rPr>
      <t>completed</t>
    </r>
    <r>
      <rPr>
        <b/>
        <sz val="9"/>
        <color rgb="FF212529"/>
        <rFont val="Open Sans"/>
        <family val="2"/>
      </rPr>
      <t xml:space="preserve"> during the fiscal year:</t>
    </r>
  </si>
  <si>
    <t>Overall Agency Compliance Rate:</t>
  </si>
  <si>
    <t>Contracts (#) that Met MBE Goal:</t>
  </si>
  <si>
    <t>*All fields are required to be filled in</t>
  </si>
  <si>
    <t>** You may insert fields into both tables in the PRIMES and SUBS tab.  DO NOT insert rows on row 7 or underneath of the table.  This ensures that formulas remain static.</t>
  </si>
  <si>
    <t xml:space="preserve">1. </t>
  </si>
  <si>
    <t xml:space="preserve">2. </t>
  </si>
  <si>
    <t xml:space="preserve">3. </t>
  </si>
  <si>
    <t xml:space="preserve">      Insert rows by clicking on the row number (1) and then click the insert icon in the cells group on the ribbon (2).  If insert is greyed out, the row you have clicked on does
      not allow you to insert rows. For the Primes tab, you will have to click and drag the formulas used in columns L, M &amp; N to copy to any inserted cells (3).</t>
  </si>
  <si>
    <t>Total Number of MBE Subcontractors:</t>
  </si>
  <si>
    <r>
      <rPr>
        <sz val="12"/>
        <color theme="1"/>
        <rFont val="Calibri"/>
        <family val="2"/>
        <scheme val="minor"/>
      </rPr>
      <t xml:space="preserve">Notes </t>
    </r>
    <r>
      <rPr>
        <i/>
        <sz val="11"/>
        <color theme="1"/>
        <rFont val="Calibri"/>
        <family val="2"/>
        <scheme val="minor"/>
      </rPr>
      <t xml:space="preserve">(You may provide general notes only in the area below.  Notes about specific contracts must be entered in the "Description of Factors Leading to Compliance below 100%" (column Q): </t>
    </r>
    <r>
      <rPr>
        <sz val="11"/>
        <color theme="1"/>
        <rFont val="Calibri"/>
        <family val="2"/>
        <scheme val="minor"/>
      </rPr>
      <t xml:space="preserve">
</t>
    </r>
  </si>
  <si>
    <t>Compliance Assessment Instructions:</t>
  </si>
  <si>
    <t>STATE FINANCE AND PROCUREMENT (SFP) Articles:
Compliance Assessment as directed in §14-303 (b)(15)
        (15)    a requirement that a unit verify that minority business enterprises listed in a successful bid are actually participating to the extent listed in the project for which the bid was submitted;
With information provided per §14-305 (a)(2)(5)</t>
  </si>
  <si>
    <r>
      <rPr>
        <b/>
        <sz val="14"/>
        <color rgb="FFFF0000"/>
        <rFont val="Calibri Light"/>
        <family val="2"/>
        <scheme val="major"/>
      </rPr>
      <t>All content on this form has been auto-populated from the data contained in the PRIMES and SUBS tab
 of the MBE compliance assessment report.</t>
    </r>
    <r>
      <rPr>
        <b/>
        <sz val="11"/>
        <color rgb="FFFF0000"/>
        <rFont val="Calibri Light"/>
        <family val="2"/>
        <scheme val="major"/>
      </rPr>
      <t xml:space="preserve"> </t>
    </r>
  </si>
  <si>
    <t>Be sure to enter the Agency Name and the date at the top on this tab.  This information will auto-populate to the remaining tabs.</t>
  </si>
  <si>
    <r>
      <rPr>
        <b/>
        <sz val="14"/>
        <color rgb="FFFF0000"/>
        <rFont val="Calibri"/>
        <family val="2"/>
      </rPr>
      <t>Compliance Report Tab Breakdown</t>
    </r>
    <r>
      <rPr>
        <sz val="12"/>
        <color rgb="FFFF0000"/>
        <rFont val="Calibri"/>
        <family val="2"/>
      </rPr>
      <t xml:space="preserve">- 
This tab will auto-populate data based on what you have entered in the PRIMES and SUBS tab. 
You will need to add the printed name of the preparer, approver, and the date on the bottom of the report on this tab.
You will need to save the compliance report tab as a PDF document and/or print this tab to collect the signature of the approver of this document. 
The Compliance Report should be approved (signed) by the Agency Head or Designee.
The completed and signed Compliance Report should be submitted in PDF format along with the completed excel version of the compliance assessment document. </t>
    </r>
  </si>
  <si>
    <t>Retaining wall, masonry (i.e., block, brick, stone), construction</t>
  </si>
  <si>
    <t>Printed Name 
of Preparer:</t>
  </si>
  <si>
    <t>Average Award to Subcontractors:</t>
  </si>
  <si>
    <r>
      <t xml:space="preserve"> Third Tier Subcontractor
</t>
    </r>
    <r>
      <rPr>
        <b/>
        <sz val="9"/>
        <color theme="0"/>
        <rFont val="Amasis MT Pro"/>
        <family val="1"/>
      </rPr>
      <t>(Select from dropdown)</t>
    </r>
    <r>
      <rPr>
        <b/>
        <sz val="11"/>
        <color theme="0"/>
        <rFont val="Amasis MT Pro"/>
        <family val="1"/>
      </rPr>
      <t xml:space="preserve">
</t>
    </r>
  </si>
  <si>
    <t>No</t>
  </si>
  <si>
    <t xml:space="preserve">Yes </t>
  </si>
  <si>
    <r>
      <t>Prime Contractor Name (Column H)-</t>
    </r>
    <r>
      <rPr>
        <sz val="11"/>
        <color theme="1"/>
        <rFont val="Calibri"/>
        <family val="2"/>
        <scheme val="minor"/>
      </rPr>
      <t xml:space="preserve"> The name of the Prime Contractors company. </t>
    </r>
  </si>
  <si>
    <r>
      <rPr>
        <b/>
        <i/>
        <sz val="11"/>
        <color theme="1"/>
        <rFont val="Calibri"/>
        <family val="2"/>
        <scheme val="minor"/>
      </rPr>
      <t xml:space="preserve">Prime MBE Designation (Column I) </t>
    </r>
    <r>
      <rPr>
        <sz val="11"/>
        <color theme="1"/>
        <rFont val="Calibri"/>
        <family val="2"/>
        <scheme val="minor"/>
      </rPr>
      <t>- You will select the MBE designation with the dropdown provided.</t>
    </r>
  </si>
  <si>
    <r>
      <rPr>
        <b/>
        <i/>
        <sz val="11"/>
        <rFont val="Calibri"/>
        <family val="2"/>
        <scheme val="minor"/>
      </rPr>
      <t xml:space="preserve">Total Sub Payments
(non-MBE) (Column J) </t>
    </r>
    <r>
      <rPr>
        <sz val="11"/>
        <color theme="1"/>
        <rFont val="Calibri"/>
        <family val="2"/>
        <scheme val="minor"/>
      </rPr>
      <t xml:space="preserve">- The payments that where made to subcontractors who were not MBE's throughout the duration of the contract. </t>
    </r>
  </si>
  <si>
    <r>
      <rPr>
        <b/>
        <i/>
        <sz val="11"/>
        <color theme="1"/>
        <rFont val="Calibri"/>
        <family val="2"/>
        <scheme val="minor"/>
      </rPr>
      <t>Total MBE Sub Payments (Column K)</t>
    </r>
    <r>
      <rPr>
        <sz val="11"/>
        <color theme="1"/>
        <rFont val="Calibri"/>
        <family val="2"/>
        <scheme val="minor"/>
      </rPr>
      <t xml:space="preserve">- Total payments made to MBE subcontractors throughout the duration of the contract. </t>
    </r>
  </si>
  <si>
    <r>
      <rPr>
        <b/>
        <i/>
        <sz val="11"/>
        <color theme="1"/>
        <rFont val="Calibri"/>
        <family val="2"/>
        <scheme val="minor"/>
      </rPr>
      <t>Total Prime Payments (Column L)-</t>
    </r>
    <r>
      <rPr>
        <sz val="11"/>
        <color theme="1"/>
        <rFont val="Calibri"/>
        <family val="2"/>
        <scheme val="minor"/>
      </rPr>
      <t xml:space="preserve"> Total payments made to the Prime Contractor throughout the duration of the contract. </t>
    </r>
  </si>
  <si>
    <r>
      <rPr>
        <b/>
        <i/>
        <sz val="11"/>
        <color theme="1"/>
        <rFont val="Calibri"/>
        <family val="2"/>
        <scheme val="minor"/>
      </rPr>
      <t>MBE Participation % (Column M)</t>
    </r>
    <r>
      <rPr>
        <sz val="11"/>
        <color theme="1"/>
        <rFont val="Calibri"/>
        <family val="2"/>
        <scheme val="minor"/>
      </rPr>
      <t>-This column will auto-populate the data entered to determine the MBE Participation.</t>
    </r>
  </si>
  <si>
    <r>
      <rPr>
        <b/>
        <i/>
        <sz val="11"/>
        <color theme="1"/>
        <rFont val="Calibri"/>
        <family val="2"/>
        <scheme val="minor"/>
      </rPr>
      <t xml:space="preserve">Full Contract Compliance Rate (Column N) </t>
    </r>
    <r>
      <rPr>
        <sz val="11"/>
        <color theme="1"/>
        <rFont val="Calibri"/>
        <family val="2"/>
        <scheme val="minor"/>
      </rPr>
      <t xml:space="preserve">- This column will auto-populate the data entered to determine the compliance rate. </t>
    </r>
  </si>
  <si>
    <r>
      <rPr>
        <b/>
        <i/>
        <sz val="11"/>
        <color theme="1"/>
        <rFont val="Calibri"/>
        <family val="2"/>
        <scheme val="minor"/>
      </rPr>
      <t>Compliance Rate</t>
    </r>
    <r>
      <rPr>
        <b/>
        <sz val="11"/>
        <color theme="1"/>
        <rFont val="Calibri"/>
        <family val="2"/>
        <scheme val="minor"/>
      </rPr>
      <t xml:space="preserve"> (No more than 100%) (Column O</t>
    </r>
    <r>
      <rPr>
        <sz val="11"/>
        <color theme="1"/>
        <rFont val="Calibri"/>
        <family val="2"/>
        <scheme val="minor"/>
      </rPr>
      <t xml:space="preserve">) - This column will auto-populate the data entered to determine the compliance rate. </t>
    </r>
  </si>
  <si>
    <r>
      <rPr>
        <b/>
        <i/>
        <sz val="11"/>
        <color theme="1"/>
        <rFont val="Calibri"/>
        <family val="2"/>
        <scheme val="minor"/>
      </rPr>
      <t>Description of Work (Column Q)</t>
    </r>
    <r>
      <rPr>
        <sz val="11"/>
        <color theme="1"/>
        <rFont val="Calibri"/>
        <family val="2"/>
        <scheme val="minor"/>
      </rPr>
      <t>- A description of the work that was required in this contract.</t>
    </r>
  </si>
  <si>
    <r>
      <rPr>
        <b/>
        <i/>
        <sz val="11"/>
        <color theme="1"/>
        <rFont val="Calibri"/>
        <family val="2"/>
        <scheme val="minor"/>
      </rPr>
      <t>Description of Factors Leading to Compliance below 100% (Column R)</t>
    </r>
    <r>
      <rPr>
        <sz val="11"/>
        <color theme="1"/>
        <rFont val="Calibri"/>
        <family val="2"/>
        <scheme val="minor"/>
      </rPr>
      <t>-  Agency will describe and explain the factors that lead to a compliance rate below 100%</t>
    </r>
  </si>
  <si>
    <r>
      <rPr>
        <b/>
        <i/>
        <sz val="11"/>
        <color theme="1"/>
        <rFont val="Calibri"/>
        <family val="2"/>
        <scheme val="minor"/>
      </rPr>
      <t>Third Tier Subcontractor (Column I)</t>
    </r>
    <r>
      <rPr>
        <sz val="11"/>
        <color theme="1"/>
        <rFont val="Calibri"/>
        <family val="2"/>
        <scheme val="minor"/>
      </rPr>
      <t>-  You will select 'Yes' or 'No' with the dropdown provided. Third Tier Subcontracting is the process in which a prime contractor subcontracts a portion of an original contract to a subcontractor who in turn subcontracts a portion of a subcontract to a third party. This latter action is termed entering into a third tier contract.</t>
    </r>
  </si>
  <si>
    <t xml:space="preserve">Contract Completion Date 
</t>
  </si>
  <si>
    <t xml:space="preserve">6/31/2023 </t>
  </si>
  <si>
    <r>
      <t xml:space="preserve">Provide the requested compliance data </t>
    </r>
    <r>
      <rPr>
        <b/>
        <u/>
        <sz val="11"/>
        <color rgb="FFFF0000"/>
        <rFont val="Calibri"/>
        <family val="2"/>
        <scheme val="minor"/>
      </rPr>
      <t>ONLY</t>
    </r>
    <r>
      <rPr>
        <sz val="11"/>
        <color rgb="FFFF0000"/>
        <rFont val="Calibri"/>
        <family val="2"/>
        <scheme val="minor"/>
      </rPr>
      <t xml:space="preserve"> for contract with MBE goals, which were completed during the FY being reported.</t>
    </r>
  </si>
  <si>
    <t>6/31/2023</t>
  </si>
  <si>
    <r>
      <rPr>
        <b/>
        <i/>
        <sz val="11"/>
        <color theme="1"/>
        <rFont val="Calibri"/>
        <family val="2"/>
        <scheme val="minor"/>
      </rPr>
      <t>Expiration Date (Column F)</t>
    </r>
    <r>
      <rPr>
        <sz val="11"/>
        <color theme="1"/>
        <rFont val="Calibri"/>
        <family val="2"/>
        <scheme val="minor"/>
      </rPr>
      <t>- The date the contract expired.</t>
    </r>
  </si>
  <si>
    <t>Contract Close Out Date</t>
  </si>
  <si>
    <r>
      <rPr>
        <b/>
        <i/>
        <sz val="11"/>
        <color theme="1"/>
        <rFont val="Calibri"/>
        <family val="2"/>
        <scheme val="minor"/>
      </rPr>
      <t>Contract Completion Date (Column G)</t>
    </r>
    <r>
      <rPr>
        <sz val="11"/>
        <color theme="1"/>
        <rFont val="Calibri"/>
        <family val="2"/>
        <scheme val="minor"/>
      </rPr>
      <t>- The date the contract close out activities were completed. Which includes ALL payments made.</t>
    </r>
  </si>
  <si>
    <t>Contracts (%) that Met MBE Goal:</t>
  </si>
  <si>
    <t>Procurement 
Category
(Select from dropdown)</t>
  </si>
  <si>
    <t>Procurement Category
(Select from dropdown)</t>
  </si>
  <si>
    <r>
      <t xml:space="preserve">Procurement Category (Column P)- </t>
    </r>
    <r>
      <rPr>
        <sz val="11"/>
        <color theme="1"/>
        <rFont val="Calibri"/>
        <family val="2"/>
        <scheme val="minor"/>
      </rPr>
      <t>You will select the procurement category with the dropdown provided.</t>
    </r>
  </si>
  <si>
    <r>
      <rPr>
        <b/>
        <sz val="14"/>
        <color rgb="FFFF0000"/>
        <rFont val="Calibri"/>
        <family val="2"/>
        <scheme val="minor"/>
      </rPr>
      <t xml:space="preserve">General Compliance Notes Section (Located at the bottom of the PRIMES tab.):                                                                                                                                           
</t>
    </r>
    <r>
      <rPr>
        <sz val="12"/>
        <color rgb="FFFF0000"/>
        <rFont val="Calibri"/>
        <family val="2"/>
        <scheme val="minor"/>
      </rPr>
      <t xml:space="preserve">This notes section should only be used for general notes. 
All notes or comments for a specific contract with MBE compliance below 100% of the established contract goal must be identified in Column Q of the PRIMES tab.  </t>
    </r>
  </si>
  <si>
    <r>
      <t>Provide the requested compliance data</t>
    </r>
    <r>
      <rPr>
        <b/>
        <i/>
        <u/>
        <sz val="11"/>
        <color theme="1"/>
        <rFont val="Calibri"/>
        <family val="2"/>
        <scheme val="minor"/>
      </rPr>
      <t xml:space="preserve"> ONLY </t>
    </r>
    <r>
      <rPr>
        <i/>
        <sz val="11"/>
        <color theme="1"/>
        <rFont val="Calibri"/>
        <family val="2"/>
        <scheme val="minor"/>
      </rPr>
      <t xml:space="preserve">for contracts with MBE goals which ended during FY2026 (period July 1, 2025 - June 30, 2026). 
Each field is </t>
    </r>
    <r>
      <rPr>
        <b/>
        <i/>
        <sz val="11"/>
        <color rgb="FFFF0000"/>
        <rFont val="Calibri"/>
        <family val="2"/>
        <scheme val="minor"/>
      </rPr>
      <t>required</t>
    </r>
    <r>
      <rPr>
        <i/>
        <sz val="11"/>
        <color theme="1"/>
        <rFont val="Calibri"/>
        <family val="2"/>
        <scheme val="minor"/>
      </rPr>
      <t xml:space="preserve"> and cannot be left blank.  
The completed compliance assessment report must be submitted to the Department of Social &amp; Economic Mobility Office of Small, Minority &amp; Women Business Affairs by September 30th annually.  
</t>
    </r>
    <r>
      <rPr>
        <b/>
        <i/>
        <sz val="11"/>
        <color theme="1"/>
        <rFont val="Calibri"/>
        <family val="2"/>
        <scheme val="minor"/>
      </rPr>
      <t>Submit reports to: mbereports.gosba@maryland.gov.</t>
    </r>
  </si>
  <si>
    <t>Effective July 1, 2022 (FY2023) agencies are responsible for reporting, annually, their compliance data on contracts that were completed during the fiscal year to the Department of Social &amp; Economic Mobility Office of Small, Minority &amp; Women Business Affairs.</t>
  </si>
  <si>
    <t>In the 2022 Legislative Session, HB389, Chapter 115 was passed, putting into place new Compliance Assessment Report requirements for procurement units participating in the MBE Program.  
Effective July 1, 2022 (FY2023) agencies are responsible for reporting, annually, their compliance data on contracts that were completed during the fiscal year 
to the Department of Social &amp; Economic Mobility Office of Small, Minority &amp; Women Business Affairs.</t>
  </si>
  <si>
    <r>
      <t xml:space="preserve">Provide the requested compliance data </t>
    </r>
    <r>
      <rPr>
        <b/>
        <i/>
        <u/>
        <sz val="11"/>
        <color theme="1"/>
        <rFont val="Calibri"/>
        <family val="2"/>
        <scheme val="minor"/>
      </rPr>
      <t>ONLY</t>
    </r>
    <r>
      <rPr>
        <i/>
        <sz val="11"/>
        <color theme="1"/>
        <rFont val="Calibri"/>
        <family val="2"/>
        <scheme val="minor"/>
      </rPr>
      <t xml:space="preserve"> for contracts with MBE goals which ended during FY2025 (period July 1, 2025 - June 30, 2026). 
Each field is </t>
    </r>
    <r>
      <rPr>
        <b/>
        <i/>
        <sz val="11"/>
        <color rgb="FFFF0000"/>
        <rFont val="Calibri"/>
        <family val="2"/>
        <scheme val="minor"/>
      </rPr>
      <t>required</t>
    </r>
    <r>
      <rPr>
        <i/>
        <sz val="11"/>
        <color theme="1"/>
        <rFont val="Calibri"/>
        <family val="2"/>
        <scheme val="minor"/>
      </rPr>
      <t xml:space="preserve"> and cannot be left blank.  
The completed compliance assessment report must be submitted to the Department of Social &amp; Economic Mobility Office of Small, Minority &amp; Women Business Affairs by September 30th annually.  
</t>
    </r>
    <r>
      <rPr>
        <b/>
        <i/>
        <sz val="11"/>
        <color theme="1"/>
        <rFont val="Calibri"/>
        <family val="2"/>
        <scheme val="minor"/>
      </rPr>
      <t>Submit reports to: mbereports.gosba@maryland.gov.</t>
    </r>
  </si>
  <si>
    <t xml:space="preserve">This completed and signed report must be submitted in PDF format along with the completed Excel version of the compliance assessment document to the
 Department of Social &amp; Economic Mobility Office of Small, Minority &amp; Women Business Affairs by September 30th of the reporting fiscal year. </t>
  </si>
  <si>
    <t>Contract Point of Contact (Optional)</t>
  </si>
  <si>
    <t>Jane Doe, Procurement Officer III</t>
  </si>
  <si>
    <t>Contract Point of Contact (Optional</t>
  </si>
  <si>
    <r>
      <rPr>
        <b/>
        <i/>
        <sz val="11"/>
        <color theme="1"/>
        <rFont val="Calibri"/>
        <family val="2"/>
        <scheme val="minor"/>
      </rPr>
      <t xml:space="preserve">Name and title of assigned contract </t>
    </r>
    <r>
      <rPr>
        <sz val="11"/>
        <color theme="1"/>
        <rFont val="Calibri"/>
        <family val="2"/>
        <scheme val="minor"/>
      </rPr>
      <t>-  Agency will list the assigned personel of the contract line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</si>
</sst>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quot;$&quot;#,##0.00"/>
    <numFmt numFmtId="165" formatCode="[$-409]mmmm\ d\,\ yyyy;@"/>
  </numFmts>
  <fonts count="56" x14ac:knownFonts="1">
    <font>
      <sz val="11"/>
      <color theme="1"/>
      <name val="Calibri"/>
      <family val="2"/>
      <scheme val="minor"/>
    </font>
    <font>
      <sz val="11"/>
      <color theme="1"/>
      <name val="Calibri"/>
      <family val="2"/>
      <scheme val="minor"/>
    </font>
    <font>
      <b/>
      <sz val="11"/>
      <color theme="0"/>
      <name val="Amasis MT Pro"/>
      <family val="1"/>
    </font>
    <font>
      <sz val="14"/>
      <color theme="1"/>
      <name val="Aldhabi"/>
      <charset val="178"/>
    </font>
    <font>
      <b/>
      <sz val="18"/>
      <color theme="1"/>
      <name val="Calibri"/>
      <family val="2"/>
      <scheme val="minor"/>
    </font>
    <font>
      <sz val="24"/>
      <color theme="1"/>
      <name val="Aldhabi"/>
      <charset val="178"/>
    </font>
    <font>
      <b/>
      <sz val="18"/>
      <name val="Calibri"/>
      <family val="2"/>
      <scheme val="minor"/>
    </font>
    <font>
      <sz val="32"/>
      <color theme="1"/>
      <name val="Aldhabi"/>
      <charset val="178"/>
    </font>
    <font>
      <sz val="12"/>
      <color theme="1"/>
      <name val="Calibri"/>
      <family val="2"/>
      <scheme val="minor"/>
    </font>
    <font>
      <b/>
      <sz val="12"/>
      <color theme="0"/>
      <name val="Calibri"/>
      <family val="2"/>
    </font>
    <font>
      <i/>
      <sz val="10"/>
      <color theme="1"/>
      <name val="Calibri"/>
      <family val="2"/>
      <scheme val="minor"/>
    </font>
    <font>
      <sz val="32"/>
      <color theme="1"/>
      <name val="Aldhabi"/>
      <charset val="178"/>
    </font>
    <font>
      <b/>
      <sz val="11"/>
      <color theme="1"/>
      <name val="Calibri"/>
      <family val="2"/>
      <scheme val="minor"/>
    </font>
    <font>
      <sz val="9"/>
      <color indexed="81"/>
      <name val="Tahoma"/>
      <family val="2"/>
    </font>
    <font>
      <b/>
      <sz val="9"/>
      <color indexed="81"/>
      <name val="Tahoma"/>
      <family val="2"/>
    </font>
    <font>
      <sz val="11"/>
      <color theme="0"/>
      <name val="Calibri"/>
      <family val="2"/>
      <scheme val="minor"/>
    </font>
    <font>
      <i/>
      <sz val="11"/>
      <color theme="1"/>
      <name val="Calibri"/>
      <family val="2"/>
      <scheme val="minor"/>
    </font>
    <font>
      <b/>
      <i/>
      <sz val="11"/>
      <color rgb="FFFF0000"/>
      <name val="Calibri"/>
      <family val="2"/>
      <scheme val="minor"/>
    </font>
    <font>
      <b/>
      <i/>
      <sz val="11"/>
      <color theme="1"/>
      <name val="Calibri"/>
      <family val="2"/>
      <scheme val="minor"/>
    </font>
    <font>
      <sz val="11"/>
      <color theme="1" tint="0.24994659260841701"/>
      <name val="Calibri"/>
      <family val="2"/>
      <scheme val="minor"/>
    </font>
    <font>
      <sz val="11"/>
      <color theme="1" tint="0.24994659260841701"/>
      <name val="Calibri Light"/>
      <family val="2"/>
      <scheme val="major"/>
    </font>
    <font>
      <sz val="10"/>
      <name val="Tahoma"/>
      <family val="2"/>
    </font>
    <font>
      <b/>
      <sz val="11"/>
      <color theme="4" tint="-0.499984740745262"/>
      <name val="Calibri Light"/>
      <family val="2"/>
      <scheme val="major"/>
    </font>
    <font>
      <b/>
      <sz val="11"/>
      <color theme="3"/>
      <name val="Calibri Light"/>
      <family val="2"/>
      <scheme val="major"/>
    </font>
    <font>
      <b/>
      <sz val="12"/>
      <color theme="4" tint="-0.499984740745262"/>
      <name val="Calibri Light"/>
      <family val="2"/>
      <scheme val="major"/>
    </font>
    <font>
      <i/>
      <u/>
      <sz val="9"/>
      <color theme="1" tint="4.9989318521683403E-2"/>
      <name val="Calibri Light"/>
      <family val="2"/>
      <scheme val="major"/>
    </font>
    <font>
      <sz val="9"/>
      <color theme="3"/>
      <name val="Calibri Light"/>
      <family val="2"/>
      <charset val="238"/>
      <scheme val="major"/>
    </font>
    <font>
      <sz val="24"/>
      <color theme="4" tint="-0.499984740745262"/>
      <name val="Calibri Light"/>
      <family val="2"/>
      <scheme val="major"/>
    </font>
    <font>
      <b/>
      <sz val="12"/>
      <color theme="3"/>
      <name val="Calibri Light"/>
      <family val="2"/>
      <scheme val="major"/>
    </font>
    <font>
      <sz val="12"/>
      <color theme="1" tint="0.24994659260841701"/>
      <name val="Calibri"/>
      <family val="2"/>
      <scheme val="minor"/>
    </font>
    <font>
      <i/>
      <sz val="9"/>
      <color theme="1" tint="0.24994659260841701"/>
      <name val="Calibri"/>
      <family val="2"/>
      <scheme val="minor"/>
    </font>
    <font>
      <b/>
      <sz val="9"/>
      <color theme="0"/>
      <name val="Amasis MT Pro"/>
      <family val="1"/>
    </font>
    <font>
      <b/>
      <sz val="8"/>
      <color theme="0"/>
      <name val="Amasis MT Pro"/>
      <family val="1"/>
    </font>
    <font>
      <b/>
      <sz val="14"/>
      <color theme="3"/>
      <name val="Calibri Light"/>
      <family val="2"/>
      <scheme val="major"/>
    </font>
    <font>
      <sz val="16"/>
      <color theme="1" tint="0.24994659260841701"/>
      <name val="Calibri"/>
      <family val="2"/>
      <scheme val="minor"/>
    </font>
    <font>
      <b/>
      <sz val="16"/>
      <color theme="1" tint="0.24994659260841701"/>
      <name val="Calibri"/>
      <family val="2"/>
      <scheme val="minor"/>
    </font>
    <font>
      <b/>
      <sz val="14"/>
      <color theme="1"/>
      <name val="Calibri"/>
      <family val="2"/>
      <scheme val="minor"/>
    </font>
    <font>
      <sz val="12"/>
      <color theme="1"/>
      <name val="Calibri"/>
      <family val="2"/>
    </font>
    <font>
      <b/>
      <sz val="14"/>
      <color theme="1"/>
      <name val="Calibri"/>
      <family val="2"/>
    </font>
    <font>
      <b/>
      <i/>
      <sz val="11"/>
      <name val="Calibri"/>
      <family val="2"/>
      <scheme val="minor"/>
    </font>
    <font>
      <b/>
      <sz val="14"/>
      <color rgb="FFFF0000"/>
      <name val="Calibri"/>
      <family val="2"/>
      <scheme val="minor"/>
    </font>
    <font>
      <sz val="11"/>
      <color rgb="FFFF0000"/>
      <name val="Calibri"/>
      <family val="2"/>
      <scheme val="minor"/>
    </font>
    <font>
      <sz val="12"/>
      <color rgb="FFFF0000"/>
      <name val="Calibri"/>
      <family val="2"/>
    </font>
    <font>
      <b/>
      <i/>
      <sz val="12"/>
      <color rgb="FFFF0000"/>
      <name val="Calibri"/>
      <family val="2"/>
    </font>
    <font>
      <b/>
      <sz val="14"/>
      <color rgb="FFFF0000"/>
      <name val="Calibri"/>
      <family val="2"/>
    </font>
    <font>
      <b/>
      <sz val="12"/>
      <color rgb="FFFF0000"/>
      <name val="Calibri"/>
      <family val="2"/>
    </font>
    <font>
      <b/>
      <i/>
      <u/>
      <sz val="11"/>
      <color theme="1"/>
      <name val="Calibri"/>
      <family val="2"/>
      <scheme val="minor"/>
    </font>
    <font>
      <sz val="12"/>
      <color rgb="FFFF0000"/>
      <name val="Calibri"/>
      <family val="2"/>
      <scheme val="minor"/>
    </font>
    <font>
      <b/>
      <u/>
      <sz val="11"/>
      <color rgb="FFFF0000"/>
      <name val="Calibri"/>
      <family val="2"/>
      <scheme val="minor"/>
    </font>
    <font>
      <sz val="11"/>
      <color theme="1"/>
      <name val="Calibri Light"/>
      <family val="2"/>
      <scheme val="major"/>
    </font>
    <font>
      <b/>
      <sz val="14"/>
      <color rgb="FFFF0000"/>
      <name val="Calibri Light"/>
      <family val="2"/>
      <scheme val="major"/>
    </font>
    <font>
      <b/>
      <sz val="11"/>
      <color rgb="FFFF0000"/>
      <name val="Calibri Light"/>
      <family val="2"/>
      <scheme val="major"/>
    </font>
    <font>
      <b/>
      <sz val="9"/>
      <color theme="1"/>
      <name val="Calibri"/>
      <family val="2"/>
      <scheme val="minor"/>
    </font>
    <font>
      <b/>
      <sz val="9"/>
      <color rgb="FF212529"/>
      <name val="Open Sans"/>
      <family val="2"/>
    </font>
    <font>
      <b/>
      <u/>
      <sz val="9"/>
      <color rgb="FF212529"/>
      <name val="Open Sans"/>
      <family val="2"/>
    </font>
    <font>
      <b/>
      <sz val="16"/>
      <color theme="1"/>
      <name val="Calibri"/>
      <family val="2"/>
      <scheme val="minor"/>
    </font>
  </fonts>
  <fills count="8">
    <fill>
      <patternFill patternType="none"/>
    </fill>
    <fill>
      <patternFill patternType="gray125"/>
    </fill>
    <fill>
      <patternFill patternType="solid">
        <fgColor theme="8" tint="-0.49998474074526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theme="4"/>
      </left>
      <right style="thin">
        <color theme="4"/>
      </right>
      <top style="double">
        <color theme="4"/>
      </top>
      <bottom style="thin">
        <color theme="4"/>
      </bottom>
      <diagonal/>
    </border>
    <border>
      <left/>
      <right/>
      <top/>
      <bottom style="thin">
        <color theme="1" tint="0.34998626667073579"/>
      </bottom>
      <diagonal/>
    </border>
    <border>
      <left/>
      <right style="thin">
        <color theme="4"/>
      </right>
      <top/>
      <bottom/>
      <diagonal/>
    </border>
    <border>
      <left style="thin">
        <color theme="4"/>
      </left>
      <right style="thin">
        <color theme="4"/>
      </right>
      <top style="thin">
        <color theme="4"/>
      </top>
      <bottom style="thin">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1" tint="0.34998626667073579"/>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xf numFmtId="9" fontId="1" fillId="0" borderId="0" applyFont="0" applyFill="0" applyBorder="0" applyAlignment="0" applyProtection="0"/>
    <xf numFmtId="0" fontId="19" fillId="0" borderId="0"/>
    <xf numFmtId="164" fontId="12" fillId="6" borderId="4">
      <alignment horizontal="center"/>
    </xf>
    <xf numFmtId="0" fontId="20" fillId="0" borderId="0" applyFill="0" applyProtection="0">
      <alignment horizontal="right" vertical="center" indent="1"/>
    </xf>
    <xf numFmtId="0" fontId="19" fillId="0" borderId="5">
      <alignment horizontal="left" vertical="center" wrapText="1"/>
    </xf>
    <xf numFmtId="7" fontId="12" fillId="0" borderId="6">
      <alignment horizontal="center"/>
    </xf>
    <xf numFmtId="0" fontId="22" fillId="0" borderId="0" applyFill="0" applyProtection="0">
      <alignment horizontal="right" vertical="center" wrapText="1"/>
    </xf>
    <xf numFmtId="7" fontId="12" fillId="6" borderId="7">
      <alignment horizontal="center"/>
    </xf>
    <xf numFmtId="7" fontId="19" fillId="0" borderId="0" applyFont="0" applyFill="0" applyBorder="0" applyProtection="0">
      <alignment vertical="center"/>
    </xf>
    <xf numFmtId="0" fontId="19" fillId="0" borderId="0">
      <alignment vertical="center" wrapText="1"/>
    </xf>
    <xf numFmtId="14" fontId="19" fillId="0" borderId="0">
      <alignment horizontal="left" vertical="center"/>
    </xf>
    <xf numFmtId="0" fontId="19" fillId="0" borderId="0">
      <alignment vertical="center"/>
    </xf>
    <xf numFmtId="0" fontId="24" fillId="0" borderId="0" applyFill="0" applyProtection="0"/>
    <xf numFmtId="0" fontId="25" fillId="0" borderId="0" applyProtection="0">
      <alignment vertical="top"/>
    </xf>
    <xf numFmtId="0" fontId="27" fillId="0" borderId="0" applyProtection="0">
      <alignment vertical="top"/>
    </xf>
  </cellStyleXfs>
  <cellXfs count="138">
    <xf numFmtId="0" fontId="0" fillId="0" borderId="0" xfId="0"/>
    <xf numFmtId="0" fontId="0" fillId="0" borderId="0" xfId="0" applyAlignment="1">
      <alignment horizontal="center" vertical="center" wrapText="1"/>
    </xf>
    <xf numFmtId="0" fontId="2" fillId="2" borderId="1" xfId="0" applyFont="1" applyFill="1" applyBorder="1" applyAlignment="1">
      <alignment horizontal="center" vertical="top" wrapText="1"/>
    </xf>
    <xf numFmtId="0" fontId="9" fillId="3" borderId="0" xfId="0" applyFont="1" applyFill="1" applyAlignment="1">
      <alignment vertical="center" wrapText="1"/>
    </xf>
    <xf numFmtId="49" fontId="5" fillId="0" borderId="2" xfId="0" applyNumberFormat="1" applyFont="1" applyBorder="1" applyAlignment="1">
      <alignment horizontal="right" vertical="center" wrapText="1"/>
    </xf>
    <xf numFmtId="0" fontId="4" fillId="3" borderId="2" xfId="0" applyFont="1" applyFill="1" applyBorder="1" applyAlignment="1">
      <alignment horizontal="left" vertical="center" wrapText="1"/>
    </xf>
    <xf numFmtId="49" fontId="7" fillId="0" borderId="0" xfId="0" applyNumberFormat="1"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0" fontId="4" fillId="5" borderId="2" xfId="0" applyFont="1" applyFill="1" applyBorder="1" applyAlignment="1">
      <alignment horizontal="left" vertical="center" wrapText="1"/>
    </xf>
    <xf numFmtId="0" fontId="0" fillId="5" borderId="2" xfId="0" applyFill="1" applyBorder="1" applyAlignment="1">
      <alignment horizontal="center" vertical="center" wrapText="1"/>
    </xf>
    <xf numFmtId="0" fontId="19" fillId="0" borderId="0" xfId="2"/>
    <xf numFmtId="0" fontId="21" fillId="0" borderId="0" xfId="2" applyFont="1" applyAlignment="1">
      <alignment horizontal="center"/>
    </xf>
    <xf numFmtId="0" fontId="23" fillId="0" borderId="0" xfId="7" applyFont="1" applyAlignment="1">
      <alignment horizontal="right"/>
    </xf>
    <xf numFmtId="0" fontId="23" fillId="0" borderId="0" xfId="7" applyFont="1">
      <alignment horizontal="right" vertical="center" wrapText="1"/>
    </xf>
    <xf numFmtId="0" fontId="26" fillId="0" borderId="0" xfId="14" applyFont="1" applyAlignment="1">
      <alignment horizontal="center" vertical="center"/>
    </xf>
    <xf numFmtId="0" fontId="27" fillId="0" borderId="0" xfId="15">
      <alignment vertical="top"/>
    </xf>
    <xf numFmtId="0" fontId="28" fillId="0" borderId="0" xfId="13" applyFont="1"/>
    <xf numFmtId="0" fontId="29" fillId="0" borderId="0" xfId="2" applyFont="1"/>
    <xf numFmtId="0" fontId="30" fillId="0" borderId="0" xfId="2" applyFont="1"/>
    <xf numFmtId="0" fontId="30" fillId="0" borderId="15" xfId="2" applyFont="1" applyBorder="1" applyAlignment="1">
      <alignment horizontal="center"/>
    </xf>
    <xf numFmtId="0" fontId="29" fillId="0" borderId="0" xfId="2" applyFont="1" applyAlignment="1">
      <alignment horizontal="left"/>
    </xf>
    <xf numFmtId="0" fontId="28" fillId="0" borderId="0" xfId="7" applyFont="1" applyAlignment="1">
      <alignment horizontal="right" wrapText="1"/>
    </xf>
    <xf numFmtId="0" fontId="29" fillId="0" borderId="0" xfId="5" applyFont="1" applyBorder="1" applyAlignment="1">
      <alignment horizontal="left" wrapText="1"/>
    </xf>
    <xf numFmtId="14" fontId="29" fillId="0" borderId="0" xfId="11" applyFont="1" applyAlignment="1">
      <alignment horizontal="right"/>
    </xf>
    <xf numFmtId="0" fontId="6" fillId="0" borderId="2" xfId="0" applyFont="1" applyBorder="1" applyAlignment="1">
      <alignment horizontal="left" vertical="center" wrapText="1"/>
    </xf>
    <xf numFmtId="0" fontId="28" fillId="0" borderId="0" xfId="13" applyFont="1" applyAlignment="1">
      <alignment horizontal="right" wrapText="1"/>
    </xf>
    <xf numFmtId="14" fontId="34" fillId="0" borderId="0" xfId="11" applyFont="1" applyAlignment="1">
      <alignment horizontal="right"/>
    </xf>
    <xf numFmtId="0" fontId="33" fillId="0" borderId="3" xfId="13" applyFont="1" applyBorder="1"/>
    <xf numFmtId="0" fontId="35" fillId="0" borderId="3" xfId="2" applyFont="1" applyBorder="1"/>
    <xf numFmtId="9" fontId="34" fillId="0" borderId="3" xfId="1" applyFont="1" applyBorder="1" applyAlignment="1">
      <alignment wrapText="1"/>
    </xf>
    <xf numFmtId="0" fontId="34" fillId="0" borderId="5" xfId="5" applyFont="1" applyAlignment="1">
      <alignment wrapText="1"/>
    </xf>
    <xf numFmtId="9" fontId="34" fillId="0" borderId="5" xfId="5" applyNumberFormat="1" applyFont="1" applyAlignment="1">
      <alignment horizontal="left" wrapText="1"/>
    </xf>
    <xf numFmtId="164" fontId="34" fillId="0" borderId="3" xfId="2" applyNumberFormat="1" applyFont="1" applyBorder="1"/>
    <xf numFmtId="0" fontId="16" fillId="0" borderId="2" xfId="0" applyFont="1" applyBorder="1" applyAlignment="1">
      <alignment vertical="center" wrapText="1"/>
    </xf>
    <xf numFmtId="10" fontId="0" fillId="4" borderId="1" xfId="1" applyNumberFormat="1" applyFont="1" applyFill="1" applyBorder="1" applyAlignment="1" applyProtection="1">
      <alignment horizontal="center" vertical="center" wrapText="1"/>
      <protection hidden="1"/>
    </xf>
    <xf numFmtId="9" fontId="0" fillId="0" borderId="1" xfId="1"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49" fontId="0" fillId="0" borderId="1" xfId="1" applyNumberFormat="1" applyFont="1" applyBorder="1" applyAlignment="1" applyProtection="1">
      <alignment horizontal="center" vertical="center" wrapText="1"/>
      <protection locked="0"/>
    </xf>
    <xf numFmtId="10"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0" fontId="4" fillId="3" borderId="2" xfId="0" applyFont="1" applyFill="1" applyBorder="1" applyAlignment="1" applyProtection="1">
      <alignment horizontal="left" vertical="center" wrapText="1"/>
      <protection locked="0"/>
    </xf>
    <xf numFmtId="14" fontId="4" fillId="3" borderId="2" xfId="0" applyNumberFormat="1" applyFont="1" applyFill="1" applyBorder="1" applyAlignment="1" applyProtection="1">
      <alignment horizontal="left" vertical="center" wrapText="1"/>
      <protection locked="0"/>
    </xf>
    <xf numFmtId="49" fontId="0" fillId="0" borderId="1" xfId="0" applyNumberFormat="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49" fontId="3" fillId="0" borderId="2" xfId="0" applyNumberFormat="1" applyFont="1" applyBorder="1" applyAlignment="1">
      <alignment horizontal="right" wrapText="1"/>
    </xf>
    <xf numFmtId="0" fontId="0" fillId="0" borderId="0" xfId="0" applyAlignment="1">
      <alignment wrapText="1"/>
    </xf>
    <xf numFmtId="0" fontId="18" fillId="0" borderId="0" xfId="0" applyFont="1" applyAlignment="1">
      <alignment wrapText="1"/>
    </xf>
    <xf numFmtId="0" fontId="37" fillId="0" borderId="0" xfId="0" applyFont="1" applyAlignment="1">
      <alignment vertical="center"/>
    </xf>
    <xf numFmtId="0" fontId="36" fillId="0" borderId="0" xfId="0" applyFont="1" applyAlignment="1">
      <alignment wrapText="1"/>
    </xf>
    <xf numFmtId="0" fontId="23" fillId="0" borderId="0" xfId="7" applyFont="1" applyAlignment="1">
      <alignment horizontal="right" wrapText="1"/>
    </xf>
    <xf numFmtId="0" fontId="36" fillId="0" borderId="0" xfId="0" applyFont="1"/>
    <xf numFmtId="0" fontId="40" fillId="0" borderId="0" xfId="0" applyFont="1"/>
    <xf numFmtId="0" fontId="29" fillId="0" borderId="16" xfId="2" applyFont="1" applyBorder="1" applyAlignment="1">
      <alignment vertical="top" wrapText="1"/>
    </xf>
    <xf numFmtId="0" fontId="29" fillId="0" borderId="17" xfId="2" applyFont="1" applyBorder="1" applyAlignment="1">
      <alignment vertical="top" wrapText="1"/>
    </xf>
    <xf numFmtId="0" fontId="29" fillId="0" borderId="18" xfId="2" applyFont="1" applyBorder="1" applyAlignment="1">
      <alignment vertical="top" wrapText="1"/>
    </xf>
    <xf numFmtId="0" fontId="4" fillId="0" borderId="2" xfId="0" applyFont="1" applyBorder="1" applyAlignment="1">
      <alignment horizontal="left" vertical="center" wrapText="1"/>
    </xf>
    <xf numFmtId="0" fontId="16" fillId="0" borderId="0" xfId="0" applyFont="1"/>
    <xf numFmtId="0" fontId="35" fillId="3" borderId="3" xfId="2" applyFont="1" applyFill="1" applyBorder="1" applyAlignment="1">
      <alignment horizontal="left"/>
    </xf>
    <xf numFmtId="0" fontId="41" fillId="0" borderId="0" xfId="0" applyFont="1"/>
    <xf numFmtId="0" fontId="42" fillId="0" borderId="0" xfId="0" applyFont="1" applyAlignment="1">
      <alignment vertical="center"/>
    </xf>
    <xf numFmtId="0" fontId="38" fillId="0" borderId="0" xfId="0" applyFont="1" applyAlignment="1">
      <alignment vertical="center"/>
    </xf>
    <xf numFmtId="0" fontId="0" fillId="0" borderId="0" xfId="0" applyAlignment="1">
      <alignment vertical="top" wrapText="1"/>
    </xf>
    <xf numFmtId="0" fontId="0" fillId="0" borderId="0" xfId="0" applyAlignment="1">
      <alignment vertical="top"/>
    </xf>
    <xf numFmtId="9" fontId="0" fillId="0" borderId="1" xfId="1"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49" fontId="16" fillId="7" borderId="1" xfId="1" applyNumberFormat="1" applyFont="1" applyFill="1" applyBorder="1" applyAlignment="1">
      <alignment horizontal="center" vertical="center" wrapText="1"/>
    </xf>
    <xf numFmtId="10" fontId="16" fillId="7" borderId="1" xfId="1" applyNumberFormat="1" applyFont="1" applyFill="1" applyBorder="1" applyAlignment="1">
      <alignment horizontal="center" vertical="center" wrapText="1"/>
    </xf>
    <xf numFmtId="14" fontId="16" fillId="7" borderId="1" xfId="0" applyNumberFormat="1" applyFont="1" applyFill="1" applyBorder="1" applyAlignment="1">
      <alignment horizontal="center" vertical="center" wrapText="1"/>
    </xf>
    <xf numFmtId="164" fontId="16" fillId="7" borderId="1"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10" fontId="16" fillId="7" borderId="1" xfId="1" applyNumberFormat="1" applyFont="1" applyFill="1" applyBorder="1" applyAlignment="1" applyProtection="1">
      <alignment horizontal="center" vertical="center" wrapText="1"/>
      <protection hidden="1"/>
    </xf>
    <xf numFmtId="9" fontId="16" fillId="7" borderId="1" xfId="1" applyFont="1" applyFill="1" applyBorder="1" applyAlignment="1">
      <alignment horizontal="center" vertical="center" wrapText="1"/>
    </xf>
    <xf numFmtId="9" fontId="1" fillId="7" borderId="1" xfId="1" applyFont="1" applyFill="1" applyBorder="1" applyAlignment="1">
      <alignment horizontal="left" vertical="top" wrapText="1"/>
    </xf>
    <xf numFmtId="0" fontId="1" fillId="7" borderId="1" xfId="0" applyFont="1" applyFill="1" applyBorder="1" applyAlignment="1">
      <alignment horizontal="left" vertical="top" wrapText="1"/>
    </xf>
    <xf numFmtId="49" fontId="16" fillId="7" borderId="1" xfId="0" applyNumberFormat="1" applyFont="1" applyFill="1" applyBorder="1" applyAlignment="1">
      <alignment horizontal="center" vertical="center" wrapText="1"/>
    </xf>
    <xf numFmtId="0" fontId="16" fillId="7" borderId="1" xfId="0" applyFont="1" applyFill="1" applyBorder="1" applyAlignment="1">
      <alignment horizontal="left" vertical="top" wrapText="1"/>
    </xf>
    <xf numFmtId="0" fontId="27" fillId="0" borderId="0" xfId="15" applyAlignment="1">
      <alignment horizontal="right" vertical="top"/>
    </xf>
    <xf numFmtId="0" fontId="53" fillId="0" borderId="0" xfId="0" applyFont="1"/>
    <xf numFmtId="0" fontId="52" fillId="0" borderId="0" xfId="0" applyFont="1" applyAlignment="1">
      <alignment horizontal="center" vertical="center" wrapText="1"/>
    </xf>
    <xf numFmtId="0" fontId="52" fillId="0" borderId="0" xfId="0" applyFont="1"/>
    <xf numFmtId="0" fontId="34" fillId="0" borderId="3" xfId="2" applyFont="1" applyBorder="1"/>
    <xf numFmtId="0" fontId="0" fillId="0" borderId="1" xfId="0" applyBorder="1" applyAlignment="1" applyProtection="1">
      <alignment horizontal="left" vertical="top"/>
      <protection locked="0"/>
    </xf>
    <xf numFmtId="0" fontId="0" fillId="0" borderId="0" xfId="0" applyProtection="1">
      <protection locked="0"/>
    </xf>
    <xf numFmtId="0" fontId="9" fillId="3" borderId="0" xfId="0" applyFont="1" applyFill="1" applyAlignment="1" applyProtection="1">
      <alignment vertical="center" wrapText="1"/>
      <protection locked="0"/>
    </xf>
    <xf numFmtId="164"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40" fillId="0" borderId="0" xfId="0" applyFont="1" applyAlignment="1">
      <alignment vertical="center"/>
    </xf>
    <xf numFmtId="0" fontId="0" fillId="0" borderId="0" xfId="0" applyAlignment="1">
      <alignment vertical="center"/>
    </xf>
    <xf numFmtId="0" fontId="40" fillId="6" borderId="0" xfId="0" quotePrefix="1" applyFont="1" applyFill="1" applyAlignment="1">
      <alignment horizontal="right"/>
    </xf>
    <xf numFmtId="10" fontId="0" fillId="4" borderId="1" xfId="1" applyNumberFormat="1" applyFont="1" applyFill="1" applyBorder="1" applyAlignment="1" applyProtection="1">
      <alignment horizontal="center" vertical="center" wrapText="1"/>
      <protection locked="0"/>
    </xf>
    <xf numFmtId="0" fontId="15" fillId="3" borderId="0" xfId="0" applyFont="1" applyFill="1" applyProtection="1">
      <protection locked="0"/>
    </xf>
    <xf numFmtId="9" fontId="15" fillId="0" borderId="0" xfId="0" applyNumberFormat="1" applyFont="1" applyAlignment="1">
      <alignment horizontal="center" vertical="center" wrapText="1"/>
    </xf>
    <xf numFmtId="0" fontId="35" fillId="3" borderId="0" xfId="2" applyFont="1" applyFill="1" applyAlignment="1">
      <alignment horizontal="left"/>
    </xf>
    <xf numFmtId="9" fontId="34" fillId="0" borderId="0" xfId="1" applyFont="1" applyBorder="1" applyAlignment="1">
      <alignment wrapText="1"/>
    </xf>
    <xf numFmtId="164" fontId="34" fillId="0" borderId="0" xfId="2" applyNumberFormat="1" applyFont="1"/>
    <xf numFmtId="0" fontId="0" fillId="0" borderId="1" xfId="0" applyBorder="1" applyAlignment="1">
      <alignment vertical="top" wrapText="1"/>
    </xf>
    <xf numFmtId="0" fontId="18" fillId="0" borderId="1" xfId="0" applyFont="1" applyBorder="1" applyAlignment="1">
      <alignment vertical="top" wrapText="1"/>
    </xf>
    <xf numFmtId="0" fontId="42" fillId="0" borderId="0" xfId="0" applyFont="1" applyAlignment="1">
      <alignment horizontal="left" vertical="center" wrapText="1"/>
    </xf>
    <xf numFmtId="0" fontId="53" fillId="0" borderId="0" xfId="0" applyFont="1" applyAlignment="1">
      <alignment horizontal="left" vertical="center" wrapText="1"/>
    </xf>
    <xf numFmtId="0" fontId="52" fillId="0" borderId="0" xfId="0" applyFont="1" applyAlignment="1">
      <alignment horizontal="left" vertical="center" wrapText="1"/>
    </xf>
    <xf numFmtId="0" fontId="41" fillId="0" borderId="0" xfId="0" applyFont="1" applyAlignment="1">
      <alignment horizontal="left" wrapText="1"/>
    </xf>
    <xf numFmtId="0" fontId="0" fillId="0" borderId="0" xfId="0" applyAlignment="1">
      <alignment horizontal="left" wrapText="1"/>
    </xf>
    <xf numFmtId="0" fontId="40" fillId="0" borderId="0" xfId="0" applyFont="1" applyAlignment="1">
      <alignment horizontal="left" wrapText="1"/>
    </xf>
    <xf numFmtId="0" fontId="55" fillId="0" borderId="3" xfId="0" applyFont="1" applyBorder="1" applyAlignment="1">
      <alignment horizontal="left" wrapText="1"/>
    </xf>
    <xf numFmtId="49" fontId="11" fillId="0" borderId="0" xfId="0" applyNumberFormat="1" applyFont="1" applyAlignment="1">
      <alignment horizontal="center" vertical="center"/>
    </xf>
    <xf numFmtId="0" fontId="10" fillId="0" borderId="3" xfId="0" applyFont="1" applyBorder="1" applyAlignment="1">
      <alignment horizontal="center" vertical="top" wrapText="1"/>
    </xf>
    <xf numFmtId="0" fontId="16" fillId="0" borderId="2" xfId="0" applyFont="1" applyBorder="1" applyAlignment="1">
      <alignment horizontal="center" vertical="center" wrapText="1"/>
    </xf>
    <xf numFmtId="0" fontId="6" fillId="3" borderId="2" xfId="0" applyFont="1" applyFill="1" applyBorder="1" applyAlignment="1" applyProtection="1">
      <alignment horizontal="left" vertical="center"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6" borderId="8" xfId="0" applyFill="1" applyBorder="1" applyAlignment="1">
      <alignment horizontal="left" vertical="top" wrapText="1"/>
    </xf>
    <xf numFmtId="0" fontId="0" fillId="6" borderId="9" xfId="0" applyFill="1" applyBorder="1" applyAlignment="1">
      <alignment horizontal="left" vertical="top" wrapText="1"/>
    </xf>
    <xf numFmtId="0" fontId="0" fillId="6" borderId="10" xfId="0" applyFill="1" applyBorder="1" applyAlignment="1">
      <alignment horizontal="left" vertical="top" wrapText="1"/>
    </xf>
    <xf numFmtId="0" fontId="4" fillId="3" borderId="2" xfId="0" applyFont="1" applyFill="1" applyBorder="1" applyAlignment="1">
      <alignment horizontal="left" vertical="center" wrapText="1"/>
    </xf>
    <xf numFmtId="49" fontId="11" fillId="0" borderId="0" xfId="0" applyNumberFormat="1" applyFont="1" applyAlignment="1">
      <alignment horizontal="center" vertical="center" wrapText="1"/>
    </xf>
    <xf numFmtId="0" fontId="29" fillId="0" borderId="19" xfId="2" applyFont="1" applyBorder="1" applyAlignment="1">
      <alignment horizontal="left" vertical="top" wrapText="1"/>
    </xf>
    <xf numFmtId="0" fontId="29" fillId="0" borderId="0" xfId="2" applyFont="1" applyAlignment="1">
      <alignment horizontal="left" vertical="top" wrapText="1"/>
    </xf>
    <xf numFmtId="0" fontId="29" fillId="0" borderId="20" xfId="2" applyFont="1" applyBorder="1" applyAlignment="1">
      <alignment horizontal="left" vertical="top" wrapText="1"/>
    </xf>
    <xf numFmtId="0" fontId="29" fillId="0" borderId="21" xfId="2" applyFont="1" applyBorder="1" applyAlignment="1">
      <alignment horizontal="left" vertical="top" wrapText="1"/>
    </xf>
    <xf numFmtId="0" fontId="29" fillId="0" borderId="22" xfId="2" applyFont="1" applyBorder="1" applyAlignment="1">
      <alignment horizontal="left" vertical="top" wrapText="1"/>
    </xf>
    <xf numFmtId="0" fontId="29" fillId="0" borderId="23" xfId="2" applyFont="1" applyBorder="1" applyAlignment="1">
      <alignment horizontal="left" vertical="top" wrapText="1"/>
    </xf>
    <xf numFmtId="165" fontId="35" fillId="3" borderId="3" xfId="11" applyNumberFormat="1" applyFont="1" applyFill="1" applyBorder="1" applyAlignment="1">
      <alignment horizontal="center"/>
    </xf>
    <xf numFmtId="0" fontId="35" fillId="3" borderId="0" xfId="5" applyFont="1" applyFill="1" applyBorder="1" applyAlignment="1">
      <alignment horizontal="left" wrapText="1"/>
    </xf>
    <xf numFmtId="0" fontId="28" fillId="0" borderId="0" xfId="13" applyFont="1" applyAlignment="1">
      <alignment horizontal="right"/>
    </xf>
    <xf numFmtId="0" fontId="19" fillId="0" borderId="5" xfId="5" applyAlignment="1" applyProtection="1">
      <alignment horizontal="left" wrapText="1"/>
      <protection locked="0"/>
    </xf>
    <xf numFmtId="0" fontId="49" fillId="0" borderId="0" xfId="15" applyFont="1" applyAlignment="1">
      <alignment horizontal="center" vertical="top" wrapText="1"/>
    </xf>
    <xf numFmtId="0" fontId="49" fillId="0" borderId="0" xfId="15" applyFont="1" applyAlignment="1">
      <alignment horizontal="center" vertical="top"/>
    </xf>
    <xf numFmtId="0" fontId="51" fillId="0" borderId="24" xfId="15" applyFont="1" applyBorder="1" applyAlignment="1" applyProtection="1">
      <alignment horizontal="center" vertical="top" wrapText="1"/>
      <protection hidden="1"/>
    </xf>
    <xf numFmtId="0" fontId="49" fillId="0" borderId="25" xfId="15" applyFont="1" applyBorder="1" applyAlignment="1" applyProtection="1">
      <alignment horizontal="center" vertical="top" wrapText="1"/>
      <protection hidden="1"/>
    </xf>
    <xf numFmtId="0" fontId="49" fillId="0" borderId="26" xfId="15" applyFont="1" applyBorder="1" applyAlignment="1" applyProtection="1">
      <alignment horizontal="center" vertical="top" wrapText="1"/>
      <protection hidden="1"/>
    </xf>
    <xf numFmtId="9" fontId="16" fillId="7" borderId="1" xfId="1" applyFont="1" applyFill="1" applyBorder="1" applyAlignment="1">
      <alignment horizontal="left" vertical="top" wrapText="1"/>
    </xf>
  </cellXfs>
  <cellStyles count="16">
    <cellStyle name="Advances" xfId="6" xr:uid="{15EF408E-9A5B-4C97-8C6F-97F715DDC43F}"/>
    <cellStyle name="Currency 2" xfId="9" xr:uid="{7D3AAC1F-3049-404E-ACEE-7B7D32E135A0}"/>
    <cellStyle name="Date" xfId="11" xr:uid="{1A7CE17B-ECE0-410C-9494-A4242DA44363}"/>
    <cellStyle name="Header Row" xfId="12" xr:uid="{9F331EA1-4E22-48E8-80B2-1D6396B0BD2D}"/>
    <cellStyle name="Heading 1 2" xfId="13" xr:uid="{3D654DB7-EB69-498F-9105-B02BA6E9F104}"/>
    <cellStyle name="Heading 2 2" xfId="7" xr:uid="{2D874E16-3EFF-4E76-B8C1-B946BDCCBA8C}"/>
    <cellStyle name="Heading 3 2" xfId="4" xr:uid="{DFF8BCF4-5E7B-4C86-9323-7D1600D284E6}"/>
    <cellStyle name="Heading 4 2" xfId="14" xr:uid="{81FE451E-393D-4688-BBB3-6D84AA101413}"/>
    <cellStyle name="Label Text" xfId="5" xr:uid="{BE52FE1F-BE7F-4D5A-B00B-EB9CD70E9844}"/>
    <cellStyle name="Normal" xfId="0" builtinId="0"/>
    <cellStyle name="Normal 2" xfId="2" xr:uid="{93E3D98C-1713-4D22-A106-1ABC18EE4A72}"/>
    <cellStyle name="Percent" xfId="1" builtinId="5"/>
    <cellStyle name="Subtotal" xfId="8" xr:uid="{458CC5B8-E8BC-4331-800A-6A96C321857C}"/>
    <cellStyle name="Table Text" xfId="10" xr:uid="{1983B56E-25A2-4FD2-B5F4-6E30DD102900}"/>
    <cellStyle name="Title 2" xfId="15" xr:uid="{4148E06D-6594-4650-B24F-CBEEFAF4AB28}"/>
    <cellStyle name="Total 2" xfId="3" xr:uid="{035F6B27-9AF5-4BBC-B491-424A12F0C08C}"/>
  </cellStyles>
  <dxfs count="3">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1A0CFE15-726E-413B-8A40-746B6775A0D9}">
      <tableStyleElement type="wholeTable" dxfId="2"/>
      <tableStyleElement type="headerRow" dxfId="1"/>
      <tableStyleElement type="secondRowStripe" dxfId="0"/>
    </tableStyle>
  </tableStyles>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68580</xdr:colOff>
      <xdr:row>32</xdr:row>
      <xdr:rowOff>22860</xdr:rowOff>
    </xdr:from>
    <xdr:to>
      <xdr:col>3</xdr:col>
      <xdr:colOff>393065</xdr:colOff>
      <xdr:row>36</xdr:row>
      <xdr:rowOff>190500</xdr:rowOff>
    </xdr:to>
    <xdr:pic>
      <xdr:nvPicPr>
        <xdr:cNvPr id="2" name="Picture 1" descr="Graphical user interface, application&#10;&#10;Description automatically generated">
          <a:extLst>
            <a:ext uri="{FF2B5EF4-FFF2-40B4-BE49-F238E27FC236}">
              <a16:creationId xmlns:a16="http://schemas.microsoft.com/office/drawing/2014/main" id="{D4B1CD57-D6E6-456A-3EA8-F7CF93592B3E}"/>
            </a:ext>
          </a:extLst>
        </xdr:cNvPr>
        <xdr:cNvPicPr>
          <a:picLocks noChangeAspect="1"/>
        </xdr:cNvPicPr>
      </xdr:nvPicPr>
      <xdr:blipFill rotWithShape="1">
        <a:blip xmlns:r="http://schemas.openxmlformats.org/officeDocument/2006/relationships" r:embed="rId1"/>
        <a:srcRect l="49595" t="38672" r="42306" b="36821"/>
        <a:stretch/>
      </xdr:blipFill>
      <xdr:spPr bwMode="auto">
        <a:xfrm>
          <a:off x="2651760" y="7170420"/>
          <a:ext cx="1271270" cy="10820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68580</xdr:colOff>
      <xdr:row>32</xdr:row>
      <xdr:rowOff>22860</xdr:rowOff>
    </xdr:from>
    <xdr:to>
      <xdr:col>5</xdr:col>
      <xdr:colOff>725723</xdr:colOff>
      <xdr:row>35</xdr:row>
      <xdr:rowOff>152400</xdr:rowOff>
    </xdr:to>
    <xdr:pic>
      <xdr:nvPicPr>
        <xdr:cNvPr id="3" name="Picture 2">
          <a:extLst>
            <a:ext uri="{FF2B5EF4-FFF2-40B4-BE49-F238E27FC236}">
              <a16:creationId xmlns:a16="http://schemas.microsoft.com/office/drawing/2014/main" id="{C14ECD14-FF31-A415-4355-6FD6AC1C5343}"/>
            </a:ext>
          </a:extLst>
        </xdr:cNvPr>
        <xdr:cNvPicPr>
          <a:picLocks noChangeAspect="1"/>
        </xdr:cNvPicPr>
      </xdr:nvPicPr>
      <xdr:blipFill rotWithShape="1">
        <a:blip xmlns:r="http://schemas.openxmlformats.org/officeDocument/2006/relationships" r:embed="rId2"/>
        <a:srcRect t="14869" b="9369"/>
        <a:stretch/>
      </xdr:blipFill>
      <xdr:spPr>
        <a:xfrm>
          <a:off x="5654040" y="7170420"/>
          <a:ext cx="657143" cy="815340"/>
        </a:xfrm>
        <a:prstGeom prst="rect">
          <a:avLst/>
        </a:prstGeom>
      </xdr:spPr>
    </xdr:pic>
    <xdr:clientData/>
  </xdr:twoCellAnchor>
  <xdr:twoCellAnchor>
    <xdr:from>
      <xdr:col>7</xdr:col>
      <xdr:colOff>7619</xdr:colOff>
      <xdr:row>31</xdr:row>
      <xdr:rowOff>274320</xdr:rowOff>
    </xdr:from>
    <xdr:to>
      <xdr:col>9</xdr:col>
      <xdr:colOff>922020</xdr:colOff>
      <xdr:row>36</xdr:row>
      <xdr:rowOff>60960</xdr:rowOff>
    </xdr:to>
    <xdr:grpSp>
      <xdr:nvGrpSpPr>
        <xdr:cNvPr id="16" name="Group 15">
          <a:extLst>
            <a:ext uri="{FF2B5EF4-FFF2-40B4-BE49-F238E27FC236}">
              <a16:creationId xmlns:a16="http://schemas.microsoft.com/office/drawing/2014/main" id="{95A83E28-32E7-0ADF-5461-93CF1ADEF3E4}"/>
            </a:ext>
          </a:extLst>
        </xdr:cNvPr>
        <xdr:cNvGrpSpPr/>
      </xdr:nvGrpSpPr>
      <xdr:grpSpPr>
        <a:xfrm>
          <a:off x="8389619" y="7645205"/>
          <a:ext cx="4533901" cy="1164101"/>
          <a:chOff x="7879079" y="7261860"/>
          <a:chExt cx="4030981" cy="1074420"/>
        </a:xfrm>
      </xdr:grpSpPr>
      <xdr:pic>
        <xdr:nvPicPr>
          <xdr:cNvPr id="4" name="Picture 3" descr="Graphical user interface, application, Excel&#10;&#10;Description automatically generated">
            <a:extLst>
              <a:ext uri="{FF2B5EF4-FFF2-40B4-BE49-F238E27FC236}">
                <a16:creationId xmlns:a16="http://schemas.microsoft.com/office/drawing/2014/main" id="{5336E165-47AC-1EEC-7D22-275641E674BE}"/>
              </a:ext>
            </a:extLst>
          </xdr:cNvPr>
          <xdr:cNvPicPr>
            <a:picLocks noChangeAspect="1"/>
          </xdr:cNvPicPr>
        </xdr:nvPicPr>
        <xdr:blipFill rotWithShape="1">
          <a:blip xmlns:r="http://schemas.openxmlformats.org/officeDocument/2006/relationships" r:embed="rId3"/>
          <a:srcRect l="80972" t="60475" r="4864" b="25603"/>
          <a:stretch/>
        </xdr:blipFill>
        <xdr:spPr bwMode="auto">
          <a:xfrm>
            <a:off x="7879079" y="7399020"/>
            <a:ext cx="3390901" cy="937260"/>
          </a:xfrm>
          <a:prstGeom prst="rect">
            <a:avLst/>
          </a:prstGeom>
          <a:ln>
            <a:noFill/>
          </a:ln>
          <a:extLst>
            <a:ext uri="{53640926-AAD7-44D8-BBD7-CCE9431645EC}">
              <a14:shadowObscured xmlns:a14="http://schemas.microsoft.com/office/drawing/2010/main"/>
            </a:ext>
          </a:extLst>
        </xdr:spPr>
      </xdr:pic>
      <xdr:sp macro="" textlink="">
        <xdr:nvSpPr>
          <xdr:cNvPr id="9" name="Rectangle 8">
            <a:extLst>
              <a:ext uri="{FF2B5EF4-FFF2-40B4-BE49-F238E27FC236}">
                <a16:creationId xmlns:a16="http://schemas.microsoft.com/office/drawing/2014/main" id="{0B8E1547-763E-B912-2D32-167D173CFB13}"/>
              </a:ext>
            </a:extLst>
          </xdr:cNvPr>
          <xdr:cNvSpPr/>
        </xdr:nvSpPr>
        <xdr:spPr>
          <a:xfrm>
            <a:off x="7955280" y="7741920"/>
            <a:ext cx="3215640" cy="175260"/>
          </a:xfrm>
          <a:prstGeom prst="rect">
            <a:avLst/>
          </a:prstGeom>
          <a:no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xnSp macro="">
        <xdr:nvCxnSpPr>
          <xdr:cNvPr id="10" name="Straight Arrow Connector 9">
            <a:extLst>
              <a:ext uri="{FF2B5EF4-FFF2-40B4-BE49-F238E27FC236}">
                <a16:creationId xmlns:a16="http://schemas.microsoft.com/office/drawing/2014/main" id="{A5C82EB3-8256-E299-2917-5B1E6AA7BCA7}"/>
              </a:ext>
            </a:extLst>
          </xdr:cNvPr>
          <xdr:cNvCxnSpPr/>
        </xdr:nvCxnSpPr>
        <xdr:spPr>
          <a:xfrm>
            <a:off x="11445240" y="7665720"/>
            <a:ext cx="0" cy="388620"/>
          </a:xfrm>
          <a:prstGeom prst="straightConnector1">
            <a:avLst/>
          </a:prstGeom>
          <a:ln w="28575">
            <a:solidFill>
              <a:srgbClr val="C00000"/>
            </a:solidFill>
            <a:tailEnd type="triangle"/>
          </a:ln>
        </xdr:spPr>
        <xdr:style>
          <a:lnRef idx="1">
            <a:schemeClr val="accent2"/>
          </a:lnRef>
          <a:fillRef idx="0">
            <a:schemeClr val="accent2"/>
          </a:fillRef>
          <a:effectRef idx="0">
            <a:schemeClr val="accent2"/>
          </a:effectRef>
          <a:fontRef idx="minor">
            <a:schemeClr val="tx1"/>
          </a:fontRef>
        </xdr:style>
      </xdr:cxnSp>
      <xdr:sp macro="" textlink="">
        <xdr:nvSpPr>
          <xdr:cNvPr id="11" name="TextBox 10">
            <a:extLst>
              <a:ext uri="{FF2B5EF4-FFF2-40B4-BE49-F238E27FC236}">
                <a16:creationId xmlns:a16="http://schemas.microsoft.com/office/drawing/2014/main" id="{8EB1B62B-7AA9-03AD-5143-D30D03871FCB}"/>
              </a:ext>
            </a:extLst>
          </xdr:cNvPr>
          <xdr:cNvSpPr txBox="1"/>
        </xdr:nvSpPr>
        <xdr:spPr>
          <a:xfrm>
            <a:off x="11315700" y="7261860"/>
            <a:ext cx="594360" cy="51816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DRAG DOWN</a:t>
            </a:r>
          </a:p>
        </xdr:txBody>
      </xdr:sp>
      <xdr:sp macro="" textlink="">
        <xdr:nvSpPr>
          <xdr:cNvPr id="7" name="Oval 6">
            <a:extLst>
              <a:ext uri="{FF2B5EF4-FFF2-40B4-BE49-F238E27FC236}">
                <a16:creationId xmlns:a16="http://schemas.microsoft.com/office/drawing/2014/main" id="{47ECF961-43BD-4C69-C106-0C384E6A2849}"/>
              </a:ext>
            </a:extLst>
          </xdr:cNvPr>
          <xdr:cNvSpPr/>
        </xdr:nvSpPr>
        <xdr:spPr>
          <a:xfrm>
            <a:off x="10965180" y="7772400"/>
            <a:ext cx="365760" cy="297180"/>
          </a:xfrm>
          <a:prstGeom prst="ellipse">
            <a:avLst/>
          </a:prstGeom>
          <a:noFill/>
          <a:ln w="38100">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pic>
        <xdr:nvPicPr>
          <xdr:cNvPr id="5" name="Picture 4">
            <a:extLst>
              <a:ext uri="{FF2B5EF4-FFF2-40B4-BE49-F238E27FC236}">
                <a16:creationId xmlns:a16="http://schemas.microsoft.com/office/drawing/2014/main" id="{AFBDB31B-3E1F-84AF-0FBA-D4844882F689}"/>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26140" y="7725726"/>
            <a:ext cx="304800" cy="36671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xdr:colOff>
      <xdr:row>0</xdr:row>
      <xdr:rowOff>109</xdr:rowOff>
    </xdr:from>
    <xdr:ext cx="10546079" cy="1465637"/>
    <xdr:pic>
      <xdr:nvPicPr>
        <xdr:cNvPr id="2" name="Picture 1" descr="Decorative element">
          <a:extLst>
            <a:ext uri="{FF2B5EF4-FFF2-40B4-BE49-F238E27FC236}">
              <a16:creationId xmlns:a16="http://schemas.microsoft.com/office/drawing/2014/main" id="{E50D746C-719F-43F5-9E2A-329F9E8705F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colorTemperature colorTemp="5300"/>
                  </a14:imgEffect>
                </a14:imgLayer>
              </a14:imgProps>
            </a:ext>
            <a:ext uri="{28A0092B-C50C-407E-A947-70E740481C1C}">
              <a14:useLocalDpi xmlns:a14="http://schemas.microsoft.com/office/drawing/2010/main" val="0"/>
            </a:ext>
          </a:extLst>
        </a:blip>
        <a:srcRect/>
        <a:stretch/>
      </xdr:blipFill>
      <xdr:spPr>
        <a:xfrm>
          <a:off x="175261" y="109"/>
          <a:ext cx="10546079" cy="1465637"/>
        </a:xfrm>
        <a:prstGeom prst="rect">
          <a:avLst/>
        </a:prstGeom>
      </xdr:spPr>
    </xdr:pic>
    <xdr:clientData/>
  </xdr:oneCellAnchor>
  <xdr:twoCellAnchor>
    <xdr:from>
      <xdr:col>1</xdr:col>
      <xdr:colOff>0</xdr:colOff>
      <xdr:row>0</xdr:row>
      <xdr:rowOff>0</xdr:rowOff>
    </xdr:from>
    <xdr:to>
      <xdr:col>7</xdr:col>
      <xdr:colOff>15240</xdr:colOff>
      <xdr:row>1</xdr:row>
      <xdr:rowOff>0</xdr:rowOff>
    </xdr:to>
    <xdr:sp macro="" textlink="">
      <xdr:nvSpPr>
        <xdr:cNvPr id="4" name="TextBox 3" descr="Title&#10;">
          <a:extLst>
            <a:ext uri="{FF2B5EF4-FFF2-40B4-BE49-F238E27FC236}">
              <a16:creationId xmlns:a16="http://schemas.microsoft.com/office/drawing/2014/main" id="{377B3D81-EF02-45F8-94D6-12FBE71894A0}"/>
            </a:ext>
          </a:extLst>
        </xdr:cNvPr>
        <xdr:cNvSpPr txBox="1"/>
      </xdr:nvSpPr>
      <xdr:spPr>
        <a:xfrm>
          <a:off x="175260" y="0"/>
          <a:ext cx="6499860" cy="148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b" anchorCtr="0"/>
        <a:lstStyle/>
        <a:p>
          <a:r>
            <a:rPr lang="en-GB" sz="2800" b="1">
              <a:solidFill>
                <a:schemeClr val="bg1"/>
              </a:solidFill>
              <a:effectLst/>
              <a:latin typeface="Amasis MT Pro Medium" panose="02040604050005020304" pitchFamily="18" charset="0"/>
              <a:ea typeface="+mn-ea"/>
              <a:cs typeface="+mn-cs"/>
            </a:rPr>
            <a:t>Annual</a:t>
          </a:r>
          <a:r>
            <a:rPr lang="en-GB" sz="2800" b="1" baseline="0">
              <a:solidFill>
                <a:schemeClr val="bg1"/>
              </a:solidFill>
              <a:effectLst/>
              <a:latin typeface="Amasis MT Pro Medium" panose="02040604050005020304" pitchFamily="18" charset="0"/>
              <a:ea typeface="+mn-ea"/>
              <a:cs typeface="+mn-cs"/>
            </a:rPr>
            <a:t> MBE Compliance Report</a:t>
          </a:r>
          <a:endParaRPr lang="en-GB" sz="2800" b="1">
            <a:solidFill>
              <a:schemeClr val="bg1"/>
            </a:solidFill>
            <a:effectLst/>
            <a:latin typeface="Amasis MT Pro Medium" panose="02040604050005020304" pitchFamily="18" charset="0"/>
            <a:ea typeface="+mn-ea"/>
            <a:cs typeface="+mn-cs"/>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CE70C-2B57-4232-B252-1BEA83EA23C6}">
  <dimension ref="A1:BV51"/>
  <sheetViews>
    <sheetView showGridLines="0" tabSelected="1" topLeftCell="A27" zoomScale="130" zoomScaleNormal="130" workbookViewId="0">
      <selection activeCell="S42" sqref="S42"/>
    </sheetView>
  </sheetViews>
  <sheetFormatPr defaultRowHeight="15" x14ac:dyDescent="0.25"/>
  <cols>
    <col min="1" max="1" width="19.28515625" customWidth="1"/>
    <col min="2" max="2" width="20.5703125" customWidth="1"/>
    <col min="3" max="3" width="13.85546875" customWidth="1"/>
    <col min="4" max="4" width="15.85546875" customWidth="1"/>
    <col min="5" max="5" width="17.7109375" customWidth="1"/>
    <col min="6" max="6" width="17" customWidth="1"/>
    <col min="7" max="7" width="21.42578125" customWidth="1"/>
    <col min="8" max="8" width="20.140625" customWidth="1"/>
    <col min="9" max="9" width="34.140625" customWidth="1"/>
    <col min="10" max="10" width="20.7109375" bestFit="1" customWidth="1"/>
    <col min="11" max="11" width="19.7109375" bestFit="1" customWidth="1"/>
    <col min="12" max="12" width="16.28515625" bestFit="1" customWidth="1"/>
    <col min="13" max="14" width="18.5703125" bestFit="1" customWidth="1"/>
    <col min="15" max="15" width="15.5703125" customWidth="1"/>
    <col min="16" max="16" width="20.7109375" bestFit="1" customWidth="1"/>
    <col min="17" max="17" width="41.140625" customWidth="1"/>
    <col min="18" max="18" width="22.42578125" customWidth="1"/>
    <col min="19" max="19" width="50.5703125" bestFit="1" customWidth="1"/>
  </cols>
  <sheetData>
    <row r="1" spans="1:17" ht="18.75" x14ac:dyDescent="0.3">
      <c r="A1" s="53" t="s">
        <v>113</v>
      </c>
    </row>
    <row r="2" spans="1:17" x14ac:dyDescent="0.25">
      <c r="A2" s="59" t="s">
        <v>69</v>
      </c>
      <c r="B2" s="59"/>
      <c r="C2" s="59"/>
      <c r="D2" s="59"/>
      <c r="E2" s="59"/>
      <c r="F2" s="59"/>
      <c r="G2" s="59"/>
      <c r="H2" s="59"/>
      <c r="I2" s="59"/>
      <c r="J2" s="59"/>
    </row>
    <row r="3" spans="1:17" x14ac:dyDescent="0.25">
      <c r="A3" s="59" t="s">
        <v>148</v>
      </c>
      <c r="B3" s="59"/>
      <c r="C3" s="59"/>
      <c r="D3" s="59"/>
      <c r="E3" s="59"/>
      <c r="F3" s="59"/>
      <c r="G3" s="59"/>
      <c r="H3" s="59"/>
      <c r="I3" s="59"/>
      <c r="J3" s="59"/>
    </row>
    <row r="4" spans="1:17" x14ac:dyDescent="0.25">
      <c r="A4" s="61" t="s">
        <v>101</v>
      </c>
    </row>
    <row r="5" spans="1:17" s="61" customFormat="1" x14ac:dyDescent="0.25">
      <c r="A5" s="61" t="s">
        <v>137</v>
      </c>
    </row>
    <row r="6" spans="1:17" x14ac:dyDescent="0.25">
      <c r="A6" s="61"/>
    </row>
    <row r="7" spans="1:17" ht="18.75" x14ac:dyDescent="0.3">
      <c r="A7" s="53" t="s">
        <v>74</v>
      </c>
    </row>
    <row r="8" spans="1:17" ht="72" customHeight="1" x14ac:dyDescent="0.25">
      <c r="A8" s="102" t="s">
        <v>114</v>
      </c>
      <c r="B8" s="102"/>
      <c r="C8" s="102"/>
      <c r="D8" s="102"/>
      <c r="E8" s="102"/>
      <c r="F8" s="102"/>
      <c r="G8" s="102"/>
      <c r="H8" s="102"/>
      <c r="I8" s="102"/>
      <c r="J8" s="102"/>
      <c r="K8" s="102"/>
      <c r="L8" s="1"/>
      <c r="M8" s="1"/>
      <c r="N8" s="1"/>
      <c r="O8" s="1"/>
      <c r="P8" s="1"/>
      <c r="Q8" s="1"/>
    </row>
    <row r="9" spans="1:17" x14ac:dyDescent="0.25">
      <c r="A9" s="80" t="s">
        <v>102</v>
      </c>
      <c r="B9" s="80"/>
      <c r="C9" s="81"/>
      <c r="D9" s="81"/>
      <c r="E9" s="81"/>
      <c r="F9" s="81"/>
      <c r="G9" s="81"/>
      <c r="H9" s="81"/>
      <c r="I9" s="81"/>
      <c r="J9" s="81"/>
      <c r="K9" s="81"/>
      <c r="L9" s="1"/>
      <c r="M9" s="1"/>
      <c r="N9" s="1"/>
      <c r="O9" s="1"/>
      <c r="P9" s="1"/>
      <c r="Q9" s="1"/>
    </row>
    <row r="10" spans="1:17" ht="10.15" customHeight="1" x14ac:dyDescent="0.25">
      <c r="A10" s="82"/>
      <c r="B10" s="82"/>
      <c r="C10" s="81"/>
      <c r="D10" s="81"/>
      <c r="E10" s="81"/>
      <c r="F10" s="81"/>
      <c r="G10" s="81"/>
      <c r="H10" s="81"/>
      <c r="I10" s="81"/>
      <c r="J10" s="81"/>
      <c r="K10" s="81"/>
      <c r="L10" s="1"/>
      <c r="M10" s="1"/>
      <c r="N10" s="1"/>
      <c r="O10" s="1"/>
      <c r="P10" s="1"/>
      <c r="Q10" s="1"/>
    </row>
    <row r="11" spans="1:17" ht="12.75" customHeight="1" x14ac:dyDescent="0.25">
      <c r="A11" s="80" t="s">
        <v>26</v>
      </c>
      <c r="B11" s="80"/>
      <c r="C11" s="81"/>
      <c r="D11" s="81"/>
      <c r="E11" s="81"/>
      <c r="F11" s="81"/>
      <c r="G11" s="81"/>
      <c r="H11" s="81"/>
      <c r="I11" s="81"/>
      <c r="J11" s="81"/>
      <c r="K11" s="81"/>
      <c r="L11" s="1"/>
      <c r="M11" s="1"/>
      <c r="N11" s="1"/>
      <c r="O11" s="1"/>
      <c r="P11" s="1"/>
      <c r="Q11" s="1"/>
    </row>
    <row r="12" spans="1:17" ht="10.15" customHeight="1" x14ac:dyDescent="0.25">
      <c r="A12" s="82"/>
      <c r="B12" s="82"/>
      <c r="C12" s="81"/>
      <c r="D12" s="81"/>
      <c r="E12" s="81"/>
      <c r="F12" s="81"/>
      <c r="G12" s="81"/>
      <c r="H12" s="81"/>
      <c r="I12" s="81"/>
      <c r="J12" s="81"/>
      <c r="K12" s="81"/>
      <c r="L12" s="1"/>
      <c r="M12" s="1"/>
      <c r="N12" s="1"/>
      <c r="O12" s="1"/>
      <c r="P12" s="1"/>
      <c r="Q12" s="1"/>
    </row>
    <row r="13" spans="1:17" ht="13.5" customHeight="1" x14ac:dyDescent="0.25">
      <c r="A13" s="80" t="s">
        <v>27</v>
      </c>
      <c r="B13" s="80"/>
      <c r="C13" s="81"/>
      <c r="D13" s="81"/>
      <c r="E13" s="81"/>
      <c r="F13" s="81"/>
      <c r="G13" s="81"/>
      <c r="H13" s="81"/>
      <c r="I13" s="81"/>
      <c r="J13" s="81"/>
      <c r="K13" s="81"/>
      <c r="L13" s="1"/>
      <c r="M13" s="1"/>
      <c r="N13" s="1"/>
      <c r="O13" s="1"/>
      <c r="P13" s="1"/>
      <c r="Q13" s="1"/>
    </row>
    <row r="14" spans="1:17" ht="13.5" customHeight="1" x14ac:dyDescent="0.25">
      <c r="A14" s="82"/>
      <c r="B14" s="82"/>
      <c r="C14" s="81"/>
      <c r="D14" s="81"/>
      <c r="E14" s="81"/>
      <c r="F14" s="81"/>
      <c r="G14" s="81"/>
      <c r="H14" s="81"/>
      <c r="I14" s="81"/>
      <c r="J14" s="81"/>
      <c r="K14" s="81"/>
      <c r="L14" s="1"/>
      <c r="M14" s="1"/>
      <c r="N14" s="1"/>
      <c r="O14" s="1"/>
      <c r="P14" s="1"/>
      <c r="Q14" s="1"/>
    </row>
    <row r="15" spans="1:17" ht="11.25" customHeight="1" x14ac:dyDescent="0.25">
      <c r="A15" s="80" t="s">
        <v>28</v>
      </c>
      <c r="B15" s="80"/>
      <c r="C15" s="81"/>
      <c r="D15" s="81"/>
      <c r="E15" s="81"/>
      <c r="F15" s="81"/>
      <c r="G15" s="81"/>
      <c r="H15" s="81"/>
      <c r="I15" s="81"/>
      <c r="J15" s="81"/>
      <c r="K15" s="81"/>
      <c r="L15" s="1"/>
      <c r="M15" s="1"/>
      <c r="N15" s="1"/>
      <c r="O15" s="1"/>
      <c r="P15" s="1"/>
      <c r="Q15" s="1"/>
    </row>
    <row r="16" spans="1:17" ht="10.15" customHeight="1" x14ac:dyDescent="0.25">
      <c r="A16" s="82"/>
      <c r="B16" s="82"/>
      <c r="C16" s="81"/>
      <c r="D16" s="81"/>
      <c r="E16" s="81"/>
      <c r="F16" s="81"/>
      <c r="G16" s="81"/>
      <c r="H16" s="81"/>
      <c r="I16" s="81"/>
      <c r="J16" s="81"/>
      <c r="K16" s="81"/>
      <c r="L16" s="1"/>
      <c r="M16" s="1"/>
      <c r="N16" s="1"/>
      <c r="O16" s="1"/>
      <c r="P16" s="1"/>
      <c r="Q16" s="1"/>
    </row>
    <row r="17" spans="1:17" ht="14.25" customHeight="1" x14ac:dyDescent="0.25">
      <c r="A17" s="80" t="s">
        <v>29</v>
      </c>
      <c r="B17" s="80"/>
      <c r="C17" s="81"/>
      <c r="D17" s="81"/>
      <c r="E17" s="81"/>
      <c r="F17" s="81"/>
      <c r="G17" s="81"/>
      <c r="H17" s="81"/>
      <c r="I17" s="81"/>
      <c r="J17" s="81"/>
      <c r="K17" s="81"/>
      <c r="L17" s="1"/>
      <c r="M17" s="1"/>
      <c r="N17" s="1"/>
      <c r="O17" s="1"/>
      <c r="P17" s="1"/>
      <c r="Q17" s="1"/>
    </row>
    <row r="18" spans="1:17" ht="14.25" customHeight="1" x14ac:dyDescent="0.25">
      <c r="A18" s="82"/>
      <c r="B18" s="82"/>
      <c r="C18" s="81"/>
      <c r="D18" s="81"/>
      <c r="E18" s="81"/>
      <c r="F18" s="81"/>
      <c r="G18" s="81"/>
      <c r="H18" s="81"/>
      <c r="I18" s="81"/>
      <c r="J18" s="81"/>
      <c r="K18" s="81"/>
      <c r="L18" s="1"/>
      <c r="M18" s="1"/>
      <c r="N18" s="1"/>
      <c r="O18" s="1"/>
      <c r="P18" s="1"/>
      <c r="Q18" s="1"/>
    </row>
    <row r="19" spans="1:17" ht="12" customHeight="1" x14ac:dyDescent="0.25">
      <c r="A19" s="80" t="s">
        <v>30</v>
      </c>
      <c r="B19" s="80"/>
      <c r="C19" s="81"/>
      <c r="D19" s="81"/>
      <c r="E19" s="81"/>
      <c r="F19" s="81"/>
      <c r="G19" s="81"/>
      <c r="H19" s="81"/>
      <c r="I19" s="81"/>
      <c r="J19" s="81"/>
      <c r="K19" s="81"/>
      <c r="L19" s="1"/>
      <c r="M19" s="1"/>
      <c r="N19" s="1"/>
      <c r="O19" s="1"/>
      <c r="P19" s="1"/>
      <c r="Q19" s="1"/>
    </row>
    <row r="20" spans="1:17" ht="10.15" customHeight="1" x14ac:dyDescent="0.25">
      <c r="A20" s="82"/>
      <c r="B20" s="82"/>
      <c r="C20" s="81"/>
      <c r="D20" s="81"/>
      <c r="E20" s="81"/>
      <c r="F20" s="81"/>
      <c r="G20" s="81"/>
      <c r="H20" s="81"/>
      <c r="I20" s="81"/>
      <c r="J20" s="81"/>
      <c r="K20" s="81"/>
      <c r="L20" s="1"/>
      <c r="M20" s="1"/>
      <c r="N20" s="1"/>
      <c r="O20" s="1"/>
      <c r="P20" s="1"/>
      <c r="Q20" s="1"/>
    </row>
    <row r="21" spans="1:17" ht="12.75" customHeight="1" x14ac:dyDescent="0.25">
      <c r="A21" s="80" t="s">
        <v>31</v>
      </c>
      <c r="B21" s="80"/>
      <c r="C21" s="81"/>
      <c r="D21" s="81"/>
      <c r="E21" s="81"/>
      <c r="F21" s="81"/>
      <c r="G21" s="81"/>
      <c r="H21" s="81"/>
      <c r="I21" s="81"/>
      <c r="J21" s="81"/>
      <c r="K21" s="81"/>
      <c r="L21" s="1"/>
      <c r="M21" s="1"/>
      <c r="N21" s="1"/>
      <c r="O21" s="1"/>
      <c r="P21" s="1"/>
      <c r="Q21" s="1"/>
    </row>
    <row r="22" spans="1:17" ht="36" customHeight="1" x14ac:dyDescent="0.25">
      <c r="A22" s="101" t="s">
        <v>33</v>
      </c>
      <c r="B22" s="101"/>
      <c r="C22" s="101"/>
      <c r="D22" s="101"/>
      <c r="E22" s="101"/>
      <c r="F22" s="101"/>
      <c r="G22" s="101"/>
      <c r="H22" s="101"/>
      <c r="I22" s="101"/>
      <c r="J22" s="101"/>
      <c r="K22" s="81"/>
      <c r="L22" s="1"/>
      <c r="M22" s="1"/>
      <c r="N22" s="1"/>
      <c r="O22" s="1"/>
      <c r="P22" s="1"/>
      <c r="Q22" s="1"/>
    </row>
    <row r="24" spans="1:17" ht="18.75" x14ac:dyDescent="0.25">
      <c r="A24" s="63" t="s">
        <v>64</v>
      </c>
    </row>
    <row r="25" spans="1:17" ht="63" customHeight="1" x14ac:dyDescent="0.25">
      <c r="A25" s="100" t="s">
        <v>90</v>
      </c>
      <c r="B25" s="100"/>
      <c r="C25" s="100"/>
      <c r="D25" s="100"/>
      <c r="E25" s="100"/>
    </row>
    <row r="26" spans="1:17" ht="15.75" x14ac:dyDescent="0.25">
      <c r="A26" s="50" t="s">
        <v>65</v>
      </c>
    </row>
    <row r="27" spans="1:17" ht="15.75" x14ac:dyDescent="0.25">
      <c r="A27" s="50" t="s">
        <v>75</v>
      </c>
    </row>
    <row r="28" spans="1:17" ht="15.75" x14ac:dyDescent="0.25">
      <c r="A28" s="50" t="s">
        <v>66</v>
      </c>
    </row>
    <row r="29" spans="1:17" ht="15.75" x14ac:dyDescent="0.25">
      <c r="A29" s="62" t="s">
        <v>89</v>
      </c>
    </row>
    <row r="30" spans="1:17" ht="18.75" x14ac:dyDescent="0.3">
      <c r="A30" s="54" t="s">
        <v>105</v>
      </c>
    </row>
    <row r="31" spans="1:17" ht="22.9" customHeight="1" x14ac:dyDescent="0.25">
      <c r="A31" s="89" t="s">
        <v>106</v>
      </c>
      <c r="B31" s="90"/>
      <c r="C31" s="90"/>
      <c r="D31" s="90"/>
      <c r="E31" s="90"/>
      <c r="F31" s="90"/>
      <c r="G31" s="90"/>
      <c r="H31" s="90"/>
      <c r="I31" s="90"/>
      <c r="J31" s="90"/>
    </row>
    <row r="32" spans="1:17" ht="32.450000000000003" customHeight="1" x14ac:dyDescent="0.3">
      <c r="A32" s="105" t="s">
        <v>110</v>
      </c>
      <c r="B32" s="105"/>
      <c r="C32" s="105"/>
      <c r="D32" s="105"/>
      <c r="E32" s="105"/>
      <c r="F32" s="105"/>
      <c r="G32" s="105"/>
      <c r="H32" s="105"/>
      <c r="I32" s="105"/>
      <c r="J32" s="105"/>
    </row>
    <row r="33" spans="1:74" ht="18.75" x14ac:dyDescent="0.3">
      <c r="A33" s="54"/>
      <c r="B33" s="91" t="s">
        <v>107</v>
      </c>
      <c r="E33" s="91" t="s">
        <v>108</v>
      </c>
      <c r="G33" s="91" t="s">
        <v>109</v>
      </c>
    </row>
    <row r="34" spans="1:74" ht="18.75" x14ac:dyDescent="0.3">
      <c r="A34" s="54"/>
    </row>
    <row r="35" spans="1:74" ht="18.75" x14ac:dyDescent="0.3">
      <c r="A35" s="54"/>
    </row>
    <row r="36" spans="1:74" ht="18.75" x14ac:dyDescent="0.3">
      <c r="A36" s="54"/>
    </row>
    <row r="37" spans="1:74" ht="18.75" x14ac:dyDescent="0.3">
      <c r="A37" s="54"/>
    </row>
    <row r="38" spans="1:74" ht="18.75" x14ac:dyDescent="0.3">
      <c r="A38" s="54"/>
    </row>
    <row r="39" spans="1:74" ht="44.45" customHeight="1" x14ac:dyDescent="0.35">
      <c r="A39" s="51" t="s">
        <v>67</v>
      </c>
      <c r="B39" s="106" t="s">
        <v>116</v>
      </c>
      <c r="C39" s="106"/>
      <c r="D39" s="106"/>
      <c r="E39" s="106"/>
      <c r="F39" s="106"/>
      <c r="G39" s="106"/>
      <c r="H39" s="106"/>
      <c r="I39" s="106"/>
      <c r="J39" s="106"/>
    </row>
    <row r="40" spans="1:74" ht="64.5" customHeight="1" x14ac:dyDescent="0.25">
      <c r="A40" s="2" t="s">
        <v>57</v>
      </c>
      <c r="B40" s="2" t="s">
        <v>56</v>
      </c>
      <c r="C40" s="2" t="s">
        <v>6</v>
      </c>
      <c r="D40" s="2" t="s">
        <v>0</v>
      </c>
      <c r="E40" s="2" t="s">
        <v>24</v>
      </c>
      <c r="F40" s="2" t="s">
        <v>5</v>
      </c>
      <c r="G40" s="2" t="s">
        <v>140</v>
      </c>
      <c r="H40" s="2" t="s">
        <v>34</v>
      </c>
      <c r="I40" s="2" t="s">
        <v>10</v>
      </c>
      <c r="J40" s="2" t="s">
        <v>25</v>
      </c>
      <c r="K40" s="2" t="s">
        <v>23</v>
      </c>
      <c r="L40" s="2" t="s">
        <v>1</v>
      </c>
      <c r="M40" s="2" t="s">
        <v>2</v>
      </c>
      <c r="N40" s="2" t="s">
        <v>3</v>
      </c>
      <c r="O40" s="2" t="s">
        <v>4</v>
      </c>
      <c r="P40" s="2" t="s">
        <v>144</v>
      </c>
      <c r="Q40" s="2" t="s">
        <v>37</v>
      </c>
      <c r="R40" s="2" t="s">
        <v>35</v>
      </c>
      <c r="S40" s="2" t="s">
        <v>154</v>
      </c>
    </row>
    <row r="41" spans="1:74" ht="73.900000000000006" customHeight="1" x14ac:dyDescent="0.25">
      <c r="A41" s="68" t="s">
        <v>59</v>
      </c>
      <c r="B41" s="69">
        <v>0.05</v>
      </c>
      <c r="C41" s="69">
        <v>0.1</v>
      </c>
      <c r="D41" s="70">
        <v>43709</v>
      </c>
      <c r="E41" s="71">
        <v>10800000</v>
      </c>
      <c r="F41" s="70">
        <v>44804</v>
      </c>
      <c r="G41" s="70" t="s">
        <v>138</v>
      </c>
      <c r="H41" s="72" t="s">
        <v>60</v>
      </c>
      <c r="I41" s="72" t="s">
        <v>11</v>
      </c>
      <c r="J41" s="71">
        <v>50000</v>
      </c>
      <c r="K41" s="71">
        <v>52000</v>
      </c>
      <c r="L41" s="71">
        <v>10779000</v>
      </c>
      <c r="M41" s="73">
        <f>K41/L41</f>
        <v>4.8241951943594026E-3</v>
      </c>
      <c r="N41" s="73">
        <f>M41/C41</f>
        <v>4.8241951943594021E-2</v>
      </c>
      <c r="O41" s="73">
        <f>MIN(1,M41/C41)</f>
        <v>4.8241951943594021E-2</v>
      </c>
      <c r="P41" s="74" t="s">
        <v>47</v>
      </c>
      <c r="Q41" s="75" t="s">
        <v>61</v>
      </c>
      <c r="R41" s="76" t="s">
        <v>62</v>
      </c>
      <c r="S41" s="76" t="s">
        <v>153</v>
      </c>
    </row>
    <row r="42" spans="1:74" s="65" customFormat="1" ht="141.75" customHeight="1" x14ac:dyDescent="0.25">
      <c r="A42" s="98" t="s">
        <v>76</v>
      </c>
      <c r="B42" s="98" t="s">
        <v>77</v>
      </c>
      <c r="C42" s="98" t="s">
        <v>78</v>
      </c>
      <c r="D42" s="98" t="s">
        <v>79</v>
      </c>
      <c r="E42" s="98" t="s">
        <v>80</v>
      </c>
      <c r="F42" s="98" t="s">
        <v>139</v>
      </c>
      <c r="G42" s="98" t="s">
        <v>141</v>
      </c>
      <c r="H42" s="99" t="s">
        <v>124</v>
      </c>
      <c r="I42" s="98" t="s">
        <v>125</v>
      </c>
      <c r="J42" s="98" t="s">
        <v>126</v>
      </c>
      <c r="K42" s="98" t="s">
        <v>127</v>
      </c>
      <c r="L42" s="98" t="s">
        <v>128</v>
      </c>
      <c r="M42" s="98" t="s">
        <v>129</v>
      </c>
      <c r="N42" s="98" t="s">
        <v>130</v>
      </c>
      <c r="O42" s="98" t="s">
        <v>131</v>
      </c>
      <c r="P42" s="99" t="s">
        <v>145</v>
      </c>
      <c r="Q42" s="98" t="s">
        <v>132</v>
      </c>
      <c r="R42" s="98" t="s">
        <v>133</v>
      </c>
      <c r="S42" s="98" t="s">
        <v>155</v>
      </c>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row>
    <row r="43" spans="1:74" ht="28.9" customHeight="1" x14ac:dyDescent="0.25">
      <c r="A43" s="48"/>
      <c r="B43" s="48"/>
      <c r="C43" s="48"/>
      <c r="D43" s="48"/>
      <c r="E43" s="48"/>
      <c r="F43" s="48"/>
      <c r="G43" s="49"/>
      <c r="H43" s="48"/>
      <c r="I43" s="48"/>
      <c r="J43" s="48"/>
      <c r="K43" s="48"/>
      <c r="L43" s="48"/>
      <c r="M43" s="48"/>
      <c r="N43" s="48"/>
      <c r="O43" s="49"/>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row>
    <row r="44" spans="1:74" ht="37.5" x14ac:dyDescent="0.3">
      <c r="A44" s="51" t="s">
        <v>68</v>
      </c>
    </row>
    <row r="45" spans="1:74" ht="45" x14ac:dyDescent="0.25">
      <c r="A45" s="2" t="s">
        <v>58</v>
      </c>
      <c r="B45" s="2" t="s">
        <v>0</v>
      </c>
      <c r="C45" s="2" t="s">
        <v>24</v>
      </c>
      <c r="D45" s="2" t="s">
        <v>5</v>
      </c>
      <c r="E45" s="2" t="s">
        <v>36</v>
      </c>
      <c r="F45" s="2" t="s">
        <v>39</v>
      </c>
      <c r="G45" s="2" t="s">
        <v>38</v>
      </c>
      <c r="H45" s="2" t="s">
        <v>72</v>
      </c>
      <c r="I45" s="2" t="s">
        <v>121</v>
      </c>
    </row>
    <row r="46" spans="1:74" ht="67.150000000000006" customHeight="1" x14ac:dyDescent="0.25">
      <c r="A46" s="77" t="s">
        <v>59</v>
      </c>
      <c r="B46" s="70">
        <v>43709</v>
      </c>
      <c r="C46" s="71">
        <v>10500</v>
      </c>
      <c r="D46" s="70">
        <v>44804</v>
      </c>
      <c r="E46" s="72" t="s">
        <v>63</v>
      </c>
      <c r="F46" s="72" t="s">
        <v>12</v>
      </c>
      <c r="G46" s="71">
        <v>7500</v>
      </c>
      <c r="H46" s="78" t="s">
        <v>73</v>
      </c>
      <c r="I46" s="72" t="s">
        <v>122</v>
      </c>
    </row>
    <row r="47" spans="1:74" ht="198.75" customHeight="1" x14ac:dyDescent="0.25">
      <c r="A47" s="98" t="s">
        <v>81</v>
      </c>
      <c r="B47" s="98" t="s">
        <v>82</v>
      </c>
      <c r="C47" s="98" t="s">
        <v>83</v>
      </c>
      <c r="D47" s="98" t="s">
        <v>84</v>
      </c>
      <c r="E47" s="98" t="s">
        <v>85</v>
      </c>
      <c r="F47" s="98" t="s">
        <v>86</v>
      </c>
      <c r="G47" s="98" t="s">
        <v>87</v>
      </c>
      <c r="H47" s="98" t="s">
        <v>88</v>
      </c>
      <c r="I47" s="98" t="s">
        <v>134</v>
      </c>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row>
    <row r="48" spans="1:74" ht="28.9" customHeight="1" x14ac:dyDescent="0.25"/>
    <row r="49" spans="1:9" ht="95.45" customHeight="1" x14ac:dyDescent="0.25">
      <c r="A49" s="100" t="s">
        <v>117</v>
      </c>
      <c r="B49" s="100"/>
      <c r="C49" s="100"/>
      <c r="D49" s="100"/>
      <c r="E49" s="100"/>
      <c r="F49" s="100"/>
      <c r="G49" s="100"/>
      <c r="H49" s="100"/>
      <c r="I49" s="100"/>
    </row>
    <row r="51" spans="1:9" ht="59.25" customHeight="1" x14ac:dyDescent="0.25">
      <c r="A51" s="103" t="s">
        <v>146</v>
      </c>
      <c r="B51" s="104"/>
      <c r="C51" s="104"/>
      <c r="D51" s="104"/>
      <c r="E51" s="104"/>
      <c r="F51" s="104"/>
      <c r="G51" s="104"/>
      <c r="H51" s="104"/>
      <c r="I51" s="104"/>
    </row>
  </sheetData>
  <sheetProtection algorithmName="SHA-512" hashValue="90PG1aULUah7pl7/bbh6sC+C5xZLk1khFR6WVy9Y0z58EIHfVrGxBoFsn+r8ofP7LX8Bm0TN85d16RUjzG0D1Q==" saltValue="MteKIIcv/Km2+BZptxvWeg==" spinCount="100000" sheet="1" objects="1" scenarios="1"/>
  <mergeCells count="7">
    <mergeCell ref="A49:I49"/>
    <mergeCell ref="A22:J22"/>
    <mergeCell ref="A8:K8"/>
    <mergeCell ref="A51:I51"/>
    <mergeCell ref="A25:E25"/>
    <mergeCell ref="A32:J32"/>
    <mergeCell ref="B39:J39"/>
  </mergeCells>
  <conditionalFormatting sqref="O41:Q41">
    <cfRule type="colorScale" priority="1">
      <colorScale>
        <cfvo type="min"/>
        <cfvo type="percentile" val="50"/>
        <cfvo type="max"/>
        <color rgb="FFF8696B"/>
        <color rgb="FFFFEB84"/>
        <color rgb="FF63BE7B"/>
      </colorScale>
    </cfRule>
  </conditionalFormatting>
  <dataValidations count="4">
    <dataValidation allowBlank="1" errorTitle="Incorrect designation entered!" error="Please select a choice from the drop down menu." sqref="H41 E46" xr:uid="{BE332207-214A-4150-93AB-CC8DF181D9E8}"/>
    <dataValidation type="list" allowBlank="1" showInputMessage="1" showErrorMessage="1" promptTitle="Procurement Category" sqref="P41" xr:uid="{EE735A40-494E-4AA8-AFE3-93169482075E}">
      <formula1>#REF!</formula1>
    </dataValidation>
    <dataValidation type="list" allowBlank="1" showInputMessage="1" showErrorMessage="1" errorTitle="Incorrect designation entered!" error="Please select a choice from the drop down menu." promptTitle="MBE Designation" prompt="Please select the MBE designation of the Prime Contractor only." sqref="I41" xr:uid="{5CE13758-FC05-4569-9391-CF4E5AFA9955}">
      <formula1>$W$44:$W$48</formula1>
    </dataValidation>
    <dataValidation type="list" allowBlank="1" showInputMessage="1" showErrorMessage="1" errorTitle="Incorrect designation entered!" error="Please select a choice from the drop down menu." promptTitle="MBE Designation" prompt="Please select the MBE designation of the Prime Contractor only." sqref="F46" xr:uid="{170026B5-D1D6-404D-9B67-804EDDB26072}">
      <formula1>$J$41:$J$48</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F6CC-C120-464E-95BF-F7038D25242D}">
  <dimension ref="A1:S35"/>
  <sheetViews>
    <sheetView showGridLines="0" topLeftCell="J4" zoomScaleNormal="100" workbookViewId="0">
      <selection activeCell="A7" sqref="A7"/>
    </sheetView>
  </sheetViews>
  <sheetFormatPr defaultRowHeight="15" x14ac:dyDescent="0.25"/>
  <cols>
    <col min="1" max="1" width="20" style="1" customWidth="1"/>
    <col min="2" max="2" width="14.85546875" style="1" customWidth="1"/>
    <col min="3" max="3" width="13.5703125" style="1" bestFit="1" customWidth="1"/>
    <col min="4" max="4" width="9.7109375" style="1" bestFit="1" customWidth="1"/>
    <col min="5" max="5" width="18.5703125" style="1" bestFit="1" customWidth="1"/>
    <col min="6" max="6" width="13" style="1" customWidth="1"/>
    <col min="7" max="7" width="14.28515625" style="1" customWidth="1"/>
    <col min="8" max="8" width="12.42578125" style="1" bestFit="1" customWidth="1"/>
    <col min="9" max="9" width="18.7109375" style="1" customWidth="1"/>
    <col min="10" max="10" width="19.7109375" style="1" customWidth="1"/>
    <col min="11" max="11" width="20" style="1" customWidth="1"/>
    <col min="12" max="12" width="21.28515625" style="1" customWidth="1"/>
    <col min="13" max="13" width="14.42578125" style="1" customWidth="1"/>
    <col min="14" max="15" width="18" style="1" customWidth="1"/>
    <col min="16" max="16" width="29.85546875" style="1" customWidth="1"/>
    <col min="17" max="17" width="40" style="1" customWidth="1"/>
    <col min="18" max="18" width="50.7109375" style="1" customWidth="1"/>
    <col min="19" max="19" width="45.7109375" customWidth="1"/>
    <col min="24" max="24" width="24.28515625" customWidth="1"/>
  </cols>
  <sheetData>
    <row r="1" spans="1:19" ht="42" customHeight="1" x14ac:dyDescent="0.25">
      <c r="A1" s="107" t="s">
        <v>32</v>
      </c>
      <c r="B1" s="107"/>
      <c r="C1" s="107"/>
      <c r="D1" s="107"/>
      <c r="E1" s="107"/>
      <c r="F1" s="107"/>
      <c r="G1" s="107"/>
      <c r="H1" s="107"/>
      <c r="I1" s="107"/>
      <c r="J1" s="107"/>
      <c r="K1" s="107"/>
      <c r="L1" s="107"/>
      <c r="M1" s="107"/>
      <c r="N1" s="107"/>
      <c r="O1" s="6"/>
      <c r="P1" s="6"/>
      <c r="Q1" s="6"/>
      <c r="R1" s="6"/>
    </row>
    <row r="2" spans="1:19" ht="43.15" customHeight="1" x14ac:dyDescent="0.25">
      <c r="A2" s="108" t="s">
        <v>149</v>
      </c>
      <c r="B2" s="108"/>
      <c r="C2" s="108"/>
      <c r="D2" s="108"/>
      <c r="E2" s="108"/>
      <c r="F2" s="108"/>
      <c r="G2" s="108"/>
      <c r="H2" s="108"/>
      <c r="I2" s="108"/>
      <c r="J2" s="108"/>
      <c r="K2" s="108"/>
      <c r="L2" s="108"/>
      <c r="M2" s="108"/>
      <c r="N2" s="108"/>
      <c r="O2" s="7"/>
      <c r="P2" s="7"/>
      <c r="Q2" s="7"/>
      <c r="R2" s="7"/>
    </row>
    <row r="3" spans="1:19" ht="45.6" customHeight="1" x14ac:dyDescent="0.3">
      <c r="A3" s="4" t="s">
        <v>9</v>
      </c>
      <c r="B3" s="110"/>
      <c r="C3" s="110"/>
      <c r="D3" s="110"/>
      <c r="E3" s="110"/>
      <c r="F3" s="110"/>
      <c r="G3" s="110"/>
      <c r="H3" s="110"/>
      <c r="I3" s="25"/>
      <c r="J3" s="4" t="s">
        <v>7</v>
      </c>
      <c r="K3" s="42"/>
      <c r="L3" s="46"/>
      <c r="M3" s="47"/>
      <c r="N3" s="4" t="s">
        <v>8</v>
      </c>
      <c r="O3" s="43"/>
      <c r="P3" s="9"/>
      <c r="Q3" s="9"/>
      <c r="R3" s="10"/>
    </row>
    <row r="4" spans="1:19" ht="84" customHeight="1" x14ac:dyDescent="0.25">
      <c r="A4" s="109" t="s">
        <v>147</v>
      </c>
      <c r="B4" s="109"/>
      <c r="C4" s="109"/>
      <c r="D4" s="109"/>
      <c r="E4" s="109"/>
      <c r="F4" s="109"/>
      <c r="G4" s="109"/>
      <c r="H4" s="109"/>
      <c r="I4" s="109"/>
      <c r="J4" s="109"/>
      <c r="K4" s="109"/>
      <c r="L4" s="109"/>
      <c r="M4" s="109"/>
      <c r="N4" s="109"/>
      <c r="O4" s="34"/>
      <c r="P4" s="34"/>
      <c r="Q4" s="34"/>
      <c r="R4" s="34"/>
    </row>
    <row r="5" spans="1:19" ht="93" customHeight="1" x14ac:dyDescent="0.25">
      <c r="A5" s="2" t="s">
        <v>57</v>
      </c>
      <c r="B5" s="2" t="s">
        <v>56</v>
      </c>
      <c r="C5" s="2" t="s">
        <v>91</v>
      </c>
      <c r="D5" s="2" t="s">
        <v>92</v>
      </c>
      <c r="E5" s="2" t="s">
        <v>93</v>
      </c>
      <c r="F5" s="2" t="s">
        <v>5</v>
      </c>
      <c r="G5" s="2" t="s">
        <v>135</v>
      </c>
      <c r="H5" s="2" t="s">
        <v>94</v>
      </c>
      <c r="I5" s="2" t="s">
        <v>100</v>
      </c>
      <c r="J5" s="2" t="s">
        <v>25</v>
      </c>
      <c r="K5" s="2" t="s">
        <v>23</v>
      </c>
      <c r="L5" s="2" t="s">
        <v>1</v>
      </c>
      <c r="M5" s="2" t="s">
        <v>2</v>
      </c>
      <c r="N5" s="2" t="s">
        <v>3</v>
      </c>
      <c r="O5" s="2" t="s">
        <v>4</v>
      </c>
      <c r="P5" s="2" t="s">
        <v>143</v>
      </c>
      <c r="Q5" s="2" t="s">
        <v>95</v>
      </c>
      <c r="R5" s="2" t="s">
        <v>35</v>
      </c>
      <c r="S5" s="2" t="s">
        <v>152</v>
      </c>
    </row>
    <row r="6" spans="1:19" ht="60" x14ac:dyDescent="0.25">
      <c r="A6" s="68" t="s">
        <v>59</v>
      </c>
      <c r="B6" s="69">
        <v>0.05</v>
      </c>
      <c r="C6" s="69">
        <v>0.1</v>
      </c>
      <c r="D6" s="70">
        <v>43709</v>
      </c>
      <c r="E6" s="71">
        <v>10800000</v>
      </c>
      <c r="F6" s="70">
        <v>44804</v>
      </c>
      <c r="G6" s="70" t="s">
        <v>136</v>
      </c>
      <c r="H6" s="72" t="s">
        <v>60</v>
      </c>
      <c r="I6" s="72" t="s">
        <v>11</v>
      </c>
      <c r="J6" s="71">
        <v>50000</v>
      </c>
      <c r="K6" s="71">
        <v>52000</v>
      </c>
      <c r="L6" s="71">
        <v>10779000</v>
      </c>
      <c r="M6" s="73">
        <f t="shared" ref="M6:M30" si="0">K6/L6</f>
        <v>4.8241951943594026E-3</v>
      </c>
      <c r="N6" s="73">
        <f t="shared" ref="N6:N30" si="1">M6/C6</f>
        <v>4.8241951943594021E-2</v>
      </c>
      <c r="O6" s="73">
        <f t="shared" ref="O6:O30" si="2">MIN(1,M6/C6)</f>
        <v>4.8241951943594021E-2</v>
      </c>
      <c r="P6" s="74" t="s">
        <v>47</v>
      </c>
      <c r="Q6" s="137" t="s">
        <v>61</v>
      </c>
      <c r="R6" s="78" t="s">
        <v>62</v>
      </c>
      <c r="S6" s="78" t="s">
        <v>153</v>
      </c>
    </row>
    <row r="7" spans="1:19" x14ac:dyDescent="0.25">
      <c r="A7" s="38"/>
      <c r="B7" s="39"/>
      <c r="C7" s="39"/>
      <c r="D7" s="40"/>
      <c r="E7" s="41"/>
      <c r="F7" s="40"/>
      <c r="G7" s="40"/>
      <c r="H7" s="37"/>
      <c r="I7" s="37"/>
      <c r="J7" s="41"/>
      <c r="K7" s="41"/>
      <c r="L7" s="41"/>
      <c r="M7" s="35" t="e">
        <f t="shared" si="0"/>
        <v>#DIV/0!</v>
      </c>
      <c r="N7" s="35" t="e">
        <f t="shared" si="1"/>
        <v>#DIV/0!</v>
      </c>
      <c r="O7" s="35" t="e">
        <f t="shared" si="2"/>
        <v>#DIV/0!</v>
      </c>
      <c r="P7" s="36"/>
      <c r="Q7" s="66"/>
      <c r="R7" s="67"/>
      <c r="S7" s="67"/>
    </row>
    <row r="8" spans="1:19" s="85" customFormat="1" x14ac:dyDescent="0.25">
      <c r="A8" s="38"/>
      <c r="B8" s="39"/>
      <c r="C8" s="39"/>
      <c r="D8" s="40"/>
      <c r="E8" s="41"/>
      <c r="F8" s="40"/>
      <c r="G8" s="40"/>
      <c r="H8" s="37"/>
      <c r="I8" s="37"/>
      <c r="J8" s="41"/>
      <c r="K8" s="41"/>
      <c r="L8" s="41"/>
      <c r="M8" s="92" t="e">
        <f t="shared" si="0"/>
        <v>#DIV/0!</v>
      </c>
      <c r="N8" s="92" t="e">
        <f t="shared" si="1"/>
        <v>#DIV/0!</v>
      </c>
      <c r="O8" s="92" t="e">
        <f t="shared" si="2"/>
        <v>#DIV/0!</v>
      </c>
      <c r="P8" s="36"/>
      <c r="Q8" s="66"/>
      <c r="R8" s="67"/>
      <c r="S8" s="67"/>
    </row>
    <row r="9" spans="1:19" s="85" customFormat="1" x14ac:dyDescent="0.25">
      <c r="A9" s="38"/>
      <c r="B9" s="39"/>
      <c r="C9" s="39"/>
      <c r="D9" s="40"/>
      <c r="E9" s="41"/>
      <c r="F9" s="40"/>
      <c r="G9" s="40"/>
      <c r="H9" s="37"/>
      <c r="I9" s="37"/>
      <c r="J9" s="41"/>
      <c r="K9" s="41"/>
      <c r="L9" s="41"/>
      <c r="M9" s="92" t="e">
        <f t="shared" si="0"/>
        <v>#DIV/0!</v>
      </c>
      <c r="N9" s="92" t="e">
        <f t="shared" si="1"/>
        <v>#DIV/0!</v>
      </c>
      <c r="O9" s="92" t="e">
        <f t="shared" si="2"/>
        <v>#DIV/0!</v>
      </c>
      <c r="P9" s="36"/>
      <c r="Q9" s="66"/>
      <c r="R9" s="67"/>
      <c r="S9" s="67"/>
    </row>
    <row r="10" spans="1:19" s="85" customFormat="1" x14ac:dyDescent="0.25">
      <c r="A10" s="38"/>
      <c r="B10" s="39"/>
      <c r="C10" s="39"/>
      <c r="D10" s="40"/>
      <c r="E10" s="41"/>
      <c r="F10" s="40"/>
      <c r="G10" s="40"/>
      <c r="H10" s="37"/>
      <c r="I10" s="37"/>
      <c r="J10" s="41"/>
      <c r="K10" s="41"/>
      <c r="L10" s="41"/>
      <c r="M10" s="92" t="e">
        <f t="shared" si="0"/>
        <v>#DIV/0!</v>
      </c>
      <c r="N10" s="92" t="e">
        <f t="shared" si="1"/>
        <v>#DIV/0!</v>
      </c>
      <c r="O10" s="92" t="e">
        <f t="shared" si="2"/>
        <v>#DIV/0!</v>
      </c>
      <c r="P10" s="36"/>
      <c r="Q10" s="66"/>
      <c r="R10" s="67"/>
      <c r="S10" s="67"/>
    </row>
    <row r="11" spans="1:19" s="85" customFormat="1" x14ac:dyDescent="0.25">
      <c r="A11" s="38"/>
      <c r="B11" s="39"/>
      <c r="C11" s="39"/>
      <c r="D11" s="40"/>
      <c r="E11" s="41"/>
      <c r="F11" s="40"/>
      <c r="G11" s="40"/>
      <c r="H11" s="37"/>
      <c r="I11" s="37"/>
      <c r="J11" s="41"/>
      <c r="K11" s="41"/>
      <c r="L11" s="41"/>
      <c r="M11" s="92" t="e">
        <f t="shared" si="0"/>
        <v>#DIV/0!</v>
      </c>
      <c r="N11" s="92" t="e">
        <f t="shared" si="1"/>
        <v>#DIV/0!</v>
      </c>
      <c r="O11" s="92" t="e">
        <f t="shared" si="2"/>
        <v>#DIV/0!</v>
      </c>
      <c r="P11" s="36"/>
      <c r="Q11" s="66"/>
      <c r="R11" s="67"/>
      <c r="S11" s="67"/>
    </row>
    <row r="12" spans="1:19" s="85" customFormat="1" x14ac:dyDescent="0.25">
      <c r="A12" s="38"/>
      <c r="B12" s="39"/>
      <c r="C12" s="39"/>
      <c r="D12" s="40"/>
      <c r="E12" s="41"/>
      <c r="F12" s="40"/>
      <c r="G12" s="40"/>
      <c r="H12" s="37"/>
      <c r="I12" s="37"/>
      <c r="J12" s="41"/>
      <c r="K12" s="41"/>
      <c r="L12" s="41"/>
      <c r="M12" s="92" t="e">
        <f t="shared" si="0"/>
        <v>#DIV/0!</v>
      </c>
      <c r="N12" s="92" t="e">
        <f t="shared" si="1"/>
        <v>#DIV/0!</v>
      </c>
      <c r="O12" s="92" t="e">
        <f t="shared" si="2"/>
        <v>#DIV/0!</v>
      </c>
      <c r="P12" s="36"/>
      <c r="Q12" s="66"/>
      <c r="R12" s="67"/>
      <c r="S12" s="67"/>
    </row>
    <row r="13" spans="1:19" s="85" customFormat="1" x14ac:dyDescent="0.25">
      <c r="A13" s="38"/>
      <c r="B13" s="39"/>
      <c r="C13" s="39"/>
      <c r="D13" s="40"/>
      <c r="E13" s="41"/>
      <c r="F13" s="40"/>
      <c r="G13" s="40"/>
      <c r="H13" s="37"/>
      <c r="I13" s="37"/>
      <c r="J13" s="41"/>
      <c r="K13" s="41"/>
      <c r="L13" s="41"/>
      <c r="M13" s="92" t="e">
        <f t="shared" si="0"/>
        <v>#DIV/0!</v>
      </c>
      <c r="N13" s="92" t="e">
        <f t="shared" si="1"/>
        <v>#DIV/0!</v>
      </c>
      <c r="O13" s="92" t="e">
        <f t="shared" si="2"/>
        <v>#DIV/0!</v>
      </c>
      <c r="P13" s="36"/>
      <c r="Q13" s="66"/>
      <c r="R13" s="67"/>
      <c r="S13" s="67"/>
    </row>
    <row r="14" spans="1:19" s="85" customFormat="1" x14ac:dyDescent="0.25">
      <c r="A14" s="38"/>
      <c r="B14" s="39"/>
      <c r="C14" s="39"/>
      <c r="D14" s="40"/>
      <c r="E14" s="41"/>
      <c r="F14" s="40"/>
      <c r="G14" s="40"/>
      <c r="H14" s="37"/>
      <c r="I14" s="37"/>
      <c r="J14" s="41"/>
      <c r="K14" s="41"/>
      <c r="L14" s="41"/>
      <c r="M14" s="92" t="e">
        <f t="shared" si="0"/>
        <v>#DIV/0!</v>
      </c>
      <c r="N14" s="92" t="e">
        <f t="shared" si="1"/>
        <v>#DIV/0!</v>
      </c>
      <c r="O14" s="92" t="e">
        <f t="shared" si="2"/>
        <v>#DIV/0!</v>
      </c>
      <c r="P14" s="36"/>
      <c r="Q14" s="66"/>
      <c r="R14" s="67"/>
      <c r="S14" s="67"/>
    </row>
    <row r="15" spans="1:19" s="85" customFormat="1" x14ac:dyDescent="0.25">
      <c r="A15" s="38"/>
      <c r="B15" s="39"/>
      <c r="C15" s="39"/>
      <c r="D15" s="40"/>
      <c r="E15" s="41"/>
      <c r="F15" s="40"/>
      <c r="G15" s="40"/>
      <c r="H15" s="37"/>
      <c r="I15" s="37"/>
      <c r="J15" s="41"/>
      <c r="K15" s="41"/>
      <c r="L15" s="41"/>
      <c r="M15" s="92" t="e">
        <f t="shared" si="0"/>
        <v>#DIV/0!</v>
      </c>
      <c r="N15" s="92" t="e">
        <f t="shared" si="1"/>
        <v>#DIV/0!</v>
      </c>
      <c r="O15" s="92" t="e">
        <f t="shared" si="2"/>
        <v>#DIV/0!</v>
      </c>
      <c r="P15" s="36"/>
      <c r="Q15" s="66"/>
      <c r="R15" s="67"/>
      <c r="S15" s="67"/>
    </row>
    <row r="16" spans="1:19" s="85" customFormat="1" x14ac:dyDescent="0.25">
      <c r="A16" s="38"/>
      <c r="B16" s="39"/>
      <c r="C16" s="39"/>
      <c r="D16" s="40"/>
      <c r="E16" s="41"/>
      <c r="F16" s="40"/>
      <c r="G16" s="40"/>
      <c r="H16" s="37"/>
      <c r="I16" s="37"/>
      <c r="J16" s="41"/>
      <c r="K16" s="41"/>
      <c r="L16" s="41"/>
      <c r="M16" s="92" t="e">
        <f t="shared" si="0"/>
        <v>#DIV/0!</v>
      </c>
      <c r="N16" s="92" t="e">
        <f t="shared" si="1"/>
        <v>#DIV/0!</v>
      </c>
      <c r="O16" s="92" t="e">
        <f t="shared" si="2"/>
        <v>#DIV/0!</v>
      </c>
      <c r="P16" s="36"/>
      <c r="Q16" s="66"/>
      <c r="R16" s="67"/>
      <c r="S16" s="67"/>
    </row>
    <row r="17" spans="1:19" s="85" customFormat="1" x14ac:dyDescent="0.25">
      <c r="A17" s="38"/>
      <c r="B17" s="39"/>
      <c r="C17" s="39"/>
      <c r="D17" s="40"/>
      <c r="E17" s="41"/>
      <c r="F17" s="40"/>
      <c r="G17" s="40"/>
      <c r="H17" s="37"/>
      <c r="I17" s="37"/>
      <c r="J17" s="41"/>
      <c r="K17" s="41"/>
      <c r="L17" s="41"/>
      <c r="M17" s="92" t="e">
        <f t="shared" si="0"/>
        <v>#DIV/0!</v>
      </c>
      <c r="N17" s="92" t="e">
        <f t="shared" si="1"/>
        <v>#DIV/0!</v>
      </c>
      <c r="O17" s="92" t="e">
        <f t="shared" si="2"/>
        <v>#DIV/0!</v>
      </c>
      <c r="P17" s="36"/>
      <c r="Q17" s="66"/>
      <c r="R17" s="67"/>
      <c r="S17" s="67"/>
    </row>
    <row r="18" spans="1:19" s="85" customFormat="1" x14ac:dyDescent="0.25">
      <c r="A18" s="38"/>
      <c r="B18" s="39"/>
      <c r="C18" s="39"/>
      <c r="D18" s="40"/>
      <c r="E18" s="41"/>
      <c r="F18" s="40"/>
      <c r="G18" s="40"/>
      <c r="H18" s="37"/>
      <c r="I18" s="37"/>
      <c r="J18" s="41"/>
      <c r="K18" s="41"/>
      <c r="L18" s="41"/>
      <c r="M18" s="92" t="e">
        <f t="shared" si="0"/>
        <v>#DIV/0!</v>
      </c>
      <c r="N18" s="92" t="e">
        <f t="shared" si="1"/>
        <v>#DIV/0!</v>
      </c>
      <c r="O18" s="92" t="e">
        <f t="shared" si="2"/>
        <v>#DIV/0!</v>
      </c>
      <c r="P18" s="36"/>
      <c r="Q18" s="66"/>
      <c r="R18" s="67"/>
      <c r="S18" s="67"/>
    </row>
    <row r="19" spans="1:19" s="85" customFormat="1" x14ac:dyDescent="0.25">
      <c r="A19" s="38"/>
      <c r="B19" s="39"/>
      <c r="C19" s="39"/>
      <c r="D19" s="40"/>
      <c r="E19" s="41"/>
      <c r="F19" s="40"/>
      <c r="G19" s="40"/>
      <c r="H19" s="37"/>
      <c r="I19" s="37"/>
      <c r="J19" s="41"/>
      <c r="K19" s="41"/>
      <c r="L19" s="41"/>
      <c r="M19" s="92" t="e">
        <f t="shared" si="0"/>
        <v>#DIV/0!</v>
      </c>
      <c r="N19" s="92" t="e">
        <f t="shared" si="1"/>
        <v>#DIV/0!</v>
      </c>
      <c r="O19" s="92" t="e">
        <f t="shared" si="2"/>
        <v>#DIV/0!</v>
      </c>
      <c r="P19" s="36"/>
      <c r="Q19" s="66"/>
      <c r="R19" s="67"/>
      <c r="S19" s="67"/>
    </row>
    <row r="20" spans="1:19" s="85" customFormat="1" x14ac:dyDescent="0.25">
      <c r="A20" s="38"/>
      <c r="B20" s="39"/>
      <c r="C20" s="39"/>
      <c r="D20" s="40"/>
      <c r="E20" s="41"/>
      <c r="F20" s="40"/>
      <c r="G20" s="40"/>
      <c r="H20" s="37"/>
      <c r="I20" s="37"/>
      <c r="J20" s="41"/>
      <c r="K20" s="41"/>
      <c r="L20" s="41"/>
      <c r="M20" s="92" t="e">
        <f t="shared" si="0"/>
        <v>#DIV/0!</v>
      </c>
      <c r="N20" s="92" t="e">
        <f t="shared" si="1"/>
        <v>#DIV/0!</v>
      </c>
      <c r="O20" s="92" t="e">
        <f t="shared" si="2"/>
        <v>#DIV/0!</v>
      </c>
      <c r="P20" s="36"/>
      <c r="Q20" s="66"/>
      <c r="R20" s="67"/>
      <c r="S20" s="67"/>
    </row>
    <row r="21" spans="1:19" s="85" customFormat="1" x14ac:dyDescent="0.25">
      <c r="A21" s="38"/>
      <c r="B21" s="39"/>
      <c r="C21" s="39"/>
      <c r="D21" s="40"/>
      <c r="E21" s="41"/>
      <c r="F21" s="40"/>
      <c r="G21" s="40"/>
      <c r="H21" s="37"/>
      <c r="I21" s="37"/>
      <c r="J21" s="41"/>
      <c r="K21" s="41"/>
      <c r="L21" s="41"/>
      <c r="M21" s="92" t="e">
        <f t="shared" si="0"/>
        <v>#DIV/0!</v>
      </c>
      <c r="N21" s="92" t="e">
        <f t="shared" si="1"/>
        <v>#DIV/0!</v>
      </c>
      <c r="O21" s="92" t="e">
        <f t="shared" si="2"/>
        <v>#DIV/0!</v>
      </c>
      <c r="P21" s="36"/>
      <c r="Q21" s="66"/>
      <c r="R21" s="67"/>
      <c r="S21" s="67"/>
    </row>
    <row r="22" spans="1:19" s="85" customFormat="1" x14ac:dyDescent="0.25">
      <c r="A22" s="38"/>
      <c r="B22" s="39"/>
      <c r="C22" s="39"/>
      <c r="D22" s="40"/>
      <c r="E22" s="41"/>
      <c r="F22" s="40"/>
      <c r="G22" s="40"/>
      <c r="H22" s="37"/>
      <c r="I22" s="37"/>
      <c r="J22" s="41"/>
      <c r="K22" s="41"/>
      <c r="L22" s="41"/>
      <c r="M22" s="92" t="e">
        <f t="shared" si="0"/>
        <v>#DIV/0!</v>
      </c>
      <c r="N22" s="92" t="e">
        <f t="shared" si="1"/>
        <v>#DIV/0!</v>
      </c>
      <c r="O22" s="92" t="e">
        <f t="shared" si="2"/>
        <v>#DIV/0!</v>
      </c>
      <c r="P22" s="36"/>
      <c r="Q22" s="66"/>
      <c r="R22" s="67"/>
      <c r="S22" s="67"/>
    </row>
    <row r="23" spans="1:19" s="85" customFormat="1" x14ac:dyDescent="0.25">
      <c r="A23" s="38"/>
      <c r="B23" s="39"/>
      <c r="C23" s="39"/>
      <c r="D23" s="40"/>
      <c r="E23" s="41"/>
      <c r="F23" s="40"/>
      <c r="G23" s="40"/>
      <c r="H23" s="37"/>
      <c r="I23" s="37"/>
      <c r="J23" s="41"/>
      <c r="K23" s="41"/>
      <c r="L23" s="41"/>
      <c r="M23" s="92" t="e">
        <f t="shared" si="0"/>
        <v>#DIV/0!</v>
      </c>
      <c r="N23" s="92" t="e">
        <f t="shared" si="1"/>
        <v>#DIV/0!</v>
      </c>
      <c r="O23" s="92" t="e">
        <f t="shared" si="2"/>
        <v>#DIV/0!</v>
      </c>
      <c r="P23" s="36"/>
      <c r="Q23" s="66"/>
      <c r="R23" s="67"/>
      <c r="S23" s="67"/>
    </row>
    <row r="24" spans="1:19" s="85" customFormat="1" x14ac:dyDescent="0.25">
      <c r="A24" s="38"/>
      <c r="B24" s="39"/>
      <c r="C24" s="39"/>
      <c r="D24" s="40"/>
      <c r="E24" s="41"/>
      <c r="F24" s="40"/>
      <c r="G24" s="40"/>
      <c r="H24" s="37"/>
      <c r="I24" s="37"/>
      <c r="J24" s="41"/>
      <c r="K24" s="41"/>
      <c r="L24" s="41"/>
      <c r="M24" s="92" t="e">
        <f t="shared" si="0"/>
        <v>#DIV/0!</v>
      </c>
      <c r="N24" s="92" t="e">
        <f t="shared" si="1"/>
        <v>#DIV/0!</v>
      </c>
      <c r="O24" s="92" t="e">
        <f t="shared" si="2"/>
        <v>#DIV/0!</v>
      </c>
      <c r="P24" s="36"/>
      <c r="Q24" s="66"/>
      <c r="R24" s="67"/>
      <c r="S24" s="67"/>
    </row>
    <row r="25" spans="1:19" s="85" customFormat="1" x14ac:dyDescent="0.25">
      <c r="A25" s="38"/>
      <c r="B25" s="39"/>
      <c r="C25" s="39"/>
      <c r="D25" s="40"/>
      <c r="E25" s="41"/>
      <c r="F25" s="40"/>
      <c r="G25" s="40"/>
      <c r="H25" s="37"/>
      <c r="I25" s="37"/>
      <c r="J25" s="41"/>
      <c r="K25" s="41"/>
      <c r="L25" s="41"/>
      <c r="M25" s="92" t="e">
        <f t="shared" si="0"/>
        <v>#DIV/0!</v>
      </c>
      <c r="N25" s="92" t="e">
        <f t="shared" si="1"/>
        <v>#DIV/0!</v>
      </c>
      <c r="O25" s="92" t="e">
        <f t="shared" si="2"/>
        <v>#DIV/0!</v>
      </c>
      <c r="P25" s="36"/>
      <c r="Q25" s="66"/>
      <c r="R25" s="67"/>
      <c r="S25" s="67"/>
    </row>
    <row r="26" spans="1:19" s="85" customFormat="1" x14ac:dyDescent="0.25">
      <c r="A26" s="38"/>
      <c r="B26" s="39"/>
      <c r="C26" s="39"/>
      <c r="D26" s="40"/>
      <c r="E26" s="41"/>
      <c r="F26" s="40"/>
      <c r="G26" s="40"/>
      <c r="H26" s="37"/>
      <c r="I26" s="37"/>
      <c r="J26" s="41"/>
      <c r="K26" s="41"/>
      <c r="L26" s="41"/>
      <c r="M26" s="92" t="e">
        <f t="shared" si="0"/>
        <v>#DIV/0!</v>
      </c>
      <c r="N26" s="92" t="e">
        <f t="shared" si="1"/>
        <v>#DIV/0!</v>
      </c>
      <c r="O26" s="92" t="e">
        <f t="shared" si="2"/>
        <v>#DIV/0!</v>
      </c>
      <c r="P26" s="36"/>
      <c r="Q26" s="66"/>
      <c r="R26" s="67"/>
      <c r="S26" s="67"/>
    </row>
    <row r="27" spans="1:19" s="85" customFormat="1" x14ac:dyDescent="0.25">
      <c r="A27" s="38"/>
      <c r="B27" s="39"/>
      <c r="C27" s="39"/>
      <c r="D27" s="40"/>
      <c r="E27" s="41"/>
      <c r="F27" s="40"/>
      <c r="G27" s="40"/>
      <c r="H27" s="37"/>
      <c r="I27" s="37"/>
      <c r="J27" s="41"/>
      <c r="K27" s="41"/>
      <c r="L27" s="41"/>
      <c r="M27" s="92" t="e">
        <f t="shared" ref="M27" si="3">K27/L27</f>
        <v>#DIV/0!</v>
      </c>
      <c r="N27" s="92" t="e">
        <f t="shared" ref="N27" si="4">M27/C27</f>
        <v>#DIV/0!</v>
      </c>
      <c r="O27" s="92" t="e">
        <f t="shared" ref="O27" si="5">MIN(1,M27/C27)</f>
        <v>#DIV/0!</v>
      </c>
      <c r="P27" s="36"/>
      <c r="Q27" s="66"/>
      <c r="R27" s="67"/>
      <c r="S27" s="67"/>
    </row>
    <row r="28" spans="1:19" s="85" customFormat="1" x14ac:dyDescent="0.25">
      <c r="A28" s="38"/>
      <c r="B28" s="39"/>
      <c r="C28" s="39"/>
      <c r="D28" s="40"/>
      <c r="E28" s="41"/>
      <c r="F28" s="40"/>
      <c r="G28" s="40"/>
      <c r="H28" s="37"/>
      <c r="I28" s="37"/>
      <c r="J28" s="41"/>
      <c r="K28" s="41"/>
      <c r="L28" s="41"/>
      <c r="M28" s="92" t="e">
        <f t="shared" si="0"/>
        <v>#DIV/0!</v>
      </c>
      <c r="N28" s="92" t="e">
        <f t="shared" si="1"/>
        <v>#DIV/0!</v>
      </c>
      <c r="O28" s="92" t="e">
        <f t="shared" si="2"/>
        <v>#DIV/0!</v>
      </c>
      <c r="P28" s="36"/>
      <c r="Q28" s="66"/>
      <c r="R28" s="67"/>
      <c r="S28" s="67"/>
    </row>
    <row r="29" spans="1:19" s="85" customFormat="1" x14ac:dyDescent="0.25">
      <c r="A29" s="38"/>
      <c r="B29" s="39"/>
      <c r="C29" s="39"/>
      <c r="D29" s="40"/>
      <c r="E29" s="41"/>
      <c r="F29" s="40"/>
      <c r="G29" s="40"/>
      <c r="H29" s="37"/>
      <c r="I29" s="37"/>
      <c r="J29" s="41"/>
      <c r="K29" s="41"/>
      <c r="L29" s="41"/>
      <c r="M29" s="92" t="e">
        <f t="shared" si="0"/>
        <v>#DIV/0!</v>
      </c>
      <c r="N29" s="92" t="e">
        <f t="shared" si="1"/>
        <v>#DIV/0!</v>
      </c>
      <c r="O29" s="92" t="e">
        <f t="shared" si="2"/>
        <v>#DIV/0!</v>
      </c>
      <c r="P29" s="36"/>
      <c r="Q29" s="66"/>
      <c r="R29" s="67"/>
      <c r="S29" s="67"/>
    </row>
    <row r="30" spans="1:19" s="85" customFormat="1" x14ac:dyDescent="0.25">
      <c r="A30" s="38"/>
      <c r="B30" s="39"/>
      <c r="C30" s="39"/>
      <c r="D30" s="40"/>
      <c r="E30" s="41"/>
      <c r="F30" s="40"/>
      <c r="G30" s="40"/>
      <c r="H30" s="37"/>
      <c r="I30" s="37"/>
      <c r="J30" s="41"/>
      <c r="K30" s="41"/>
      <c r="L30" s="41"/>
      <c r="M30" s="92" t="e">
        <f t="shared" si="0"/>
        <v>#DIV/0!</v>
      </c>
      <c r="N30" s="92" t="e">
        <f t="shared" si="1"/>
        <v>#DIV/0!</v>
      </c>
      <c r="O30" s="92" t="e">
        <f t="shared" si="2"/>
        <v>#DIV/0!</v>
      </c>
      <c r="P30" s="36"/>
      <c r="Q30" s="66"/>
      <c r="R30" s="67"/>
      <c r="S30" s="67"/>
    </row>
    <row r="31" spans="1:19" x14ac:dyDescent="0.25">
      <c r="A31" s="88" t="s">
        <v>41</v>
      </c>
      <c r="C31" s="94" t="e">
        <f>AVERAGE(C7:C30)</f>
        <v>#DIV/0!</v>
      </c>
      <c r="O31" s="94" t="e">
        <f>_xlfn.AGGREGATE(1,6,O7:O30)</f>
        <v>#DIV/0!</v>
      </c>
    </row>
    <row r="32" spans="1:19" ht="14.45" customHeight="1" x14ac:dyDescent="0.25">
      <c r="A32" s="117" t="s">
        <v>112</v>
      </c>
      <c r="B32" s="118"/>
      <c r="C32" s="118"/>
      <c r="D32" s="118"/>
      <c r="E32" s="118"/>
      <c r="F32" s="118"/>
      <c r="G32" s="118"/>
      <c r="H32" s="118"/>
      <c r="I32" s="118"/>
      <c r="J32" s="119"/>
    </row>
    <row r="33" spans="1:10" x14ac:dyDescent="0.25">
      <c r="A33" s="111"/>
      <c r="B33" s="112"/>
      <c r="C33" s="112"/>
      <c r="D33" s="112"/>
      <c r="E33" s="112"/>
      <c r="F33" s="112"/>
      <c r="G33" s="112"/>
      <c r="H33" s="112"/>
      <c r="I33" s="112"/>
      <c r="J33" s="113"/>
    </row>
    <row r="34" spans="1:10" x14ac:dyDescent="0.25">
      <c r="A34" s="111"/>
      <c r="B34" s="112"/>
      <c r="C34" s="112"/>
      <c r="D34" s="112"/>
      <c r="E34" s="112"/>
      <c r="F34" s="112"/>
      <c r="G34" s="112"/>
      <c r="H34" s="112"/>
      <c r="I34" s="112"/>
      <c r="J34" s="113"/>
    </row>
    <row r="35" spans="1:10" x14ac:dyDescent="0.25">
      <c r="A35" s="114"/>
      <c r="B35" s="115"/>
      <c r="C35" s="115"/>
      <c r="D35" s="115"/>
      <c r="E35" s="115"/>
      <c r="F35" s="115"/>
      <c r="G35" s="115"/>
      <c r="H35" s="115"/>
      <c r="I35" s="115"/>
      <c r="J35" s="116"/>
    </row>
  </sheetData>
  <sheetProtection algorithmName="SHA-512" hashValue="jrrvTdSY+lGrbfqomoOF3dlKxvG0MJEnt+oePhgQQMQNjm56DQx8KMAQR/p3LQb5izvL2B5P49ERGulGxQ8d8Q==" saltValue="K3tBCVp2xdraP9uuSsqB/g==" spinCount="100000" sheet="1" insertRows="0" deleteRows="0" selectLockedCells="1"/>
  <autoFilter ref="A5:R5" xr:uid="{2094F6CC-C120-464E-95BF-F7038D25242D}"/>
  <mergeCells count="6">
    <mergeCell ref="A1:N1"/>
    <mergeCell ref="A2:N2"/>
    <mergeCell ref="A4:N4"/>
    <mergeCell ref="B3:H3"/>
    <mergeCell ref="A33:J35"/>
    <mergeCell ref="A32:J32"/>
  </mergeCells>
  <conditionalFormatting sqref="O6:Q6 P7:Q30">
    <cfRule type="colorScale" priority="3">
      <colorScale>
        <cfvo type="min"/>
        <cfvo type="percentile" val="50"/>
        <cfvo type="max"/>
        <color rgb="FFF8696B"/>
        <color rgb="FFFFEB84"/>
        <color rgb="FF63BE7B"/>
      </colorScale>
    </cfRule>
  </conditionalFormatting>
  <dataValidations count="1">
    <dataValidation allowBlank="1" errorTitle="Incorrect designation entered!" error="Please select a choice from the drop down menu." sqref="H6:H30" xr:uid="{7C9E2B98-CB4D-46E0-8776-E91F2CED2FC8}"/>
  </dataValidations>
  <pageMargins left="0.7" right="0.7" top="0.75" bottom="0.75" header="0.3" footer="0.3"/>
  <pageSetup orientation="portrait" r:id="rId1"/>
  <ignoredErrors>
    <ignoredError sqref="M28:M30 M24:M26 M7:M23" evalError="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Incorrect designation entered!" error="Please select a choice from the drop down menu." promptTitle="MBE Designation" prompt="Please select the MBE designation of the Prime Contractor only." xr:uid="{117D6F34-373C-47FA-A681-A88944B9962D}">
          <x14:formula1>
            <xm:f>Validation!$A$1:$A$12</xm:f>
          </x14:formula1>
          <xm:sqref>I6:I30</xm:sqref>
        </x14:dataValidation>
        <x14:dataValidation type="list" allowBlank="1" showInputMessage="1" showErrorMessage="1" promptTitle="Procurement Category" xr:uid="{E9A32CC4-24D6-4B38-8C5F-2B9E73148008}">
          <x14:formula1>
            <xm:f>Validation!$A$15:$A$24</xm:f>
          </x14:formula1>
          <xm:sqref>P6:P30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C44C-B87C-4B7B-B2FD-98BA1D79525F}">
  <dimension ref="A1:J31"/>
  <sheetViews>
    <sheetView showGridLines="0" zoomScale="110" zoomScaleNormal="110" workbookViewId="0">
      <selection activeCell="A7" sqref="A7"/>
    </sheetView>
  </sheetViews>
  <sheetFormatPr defaultRowHeight="15" x14ac:dyDescent="0.25"/>
  <cols>
    <col min="1" max="1" width="24.28515625" style="1" customWidth="1"/>
    <col min="2" max="2" width="14.7109375" style="1" customWidth="1"/>
    <col min="3" max="3" width="20.28515625" style="1" customWidth="1"/>
    <col min="4" max="4" width="13.140625" style="1" customWidth="1"/>
    <col min="5" max="5" width="43.5703125" style="1" customWidth="1"/>
    <col min="6" max="6" width="28.42578125" style="1" customWidth="1"/>
    <col min="7" max="7" width="24.7109375" style="1" customWidth="1"/>
    <col min="8" max="8" width="29" style="1" customWidth="1"/>
    <col min="9" max="9" width="19.28515625" style="1" customWidth="1"/>
    <col min="10" max="10" width="50.7109375" style="1" customWidth="1"/>
    <col min="11" max="11" width="9.28515625" customWidth="1"/>
    <col min="16" max="16" width="24.28515625" customWidth="1"/>
  </cols>
  <sheetData>
    <row r="1" spans="1:10" ht="42" customHeight="1" x14ac:dyDescent="0.25">
      <c r="A1" s="121" t="s">
        <v>32</v>
      </c>
      <c r="B1" s="121"/>
      <c r="C1" s="121"/>
      <c r="D1" s="121"/>
      <c r="E1" s="121"/>
      <c r="F1" s="121"/>
      <c r="G1" s="121"/>
      <c r="H1" s="121"/>
      <c r="I1" s="6"/>
      <c r="J1" s="6"/>
    </row>
    <row r="2" spans="1:10" ht="43.15" customHeight="1" x14ac:dyDescent="0.25">
      <c r="A2" s="108" t="s">
        <v>98</v>
      </c>
      <c r="B2" s="108"/>
      <c r="C2" s="108"/>
      <c r="D2" s="108"/>
      <c r="E2" s="108"/>
      <c r="F2" s="108"/>
      <c r="G2" s="108"/>
      <c r="H2" s="108"/>
      <c r="I2" s="7"/>
      <c r="J2" s="7"/>
    </row>
    <row r="3" spans="1:10" ht="45.6" customHeight="1" x14ac:dyDescent="0.25">
      <c r="A3" s="4" t="s">
        <v>9</v>
      </c>
      <c r="B3" s="120">
        <f>AGENCY</f>
        <v>0</v>
      </c>
      <c r="C3" s="120"/>
      <c r="D3" s="120"/>
      <c r="E3" s="120"/>
      <c r="F3" s="58"/>
      <c r="G3" s="4" t="s">
        <v>7</v>
      </c>
      <c r="H3" s="5">
        <f>FY</f>
        <v>0</v>
      </c>
      <c r="I3"/>
      <c r="J3"/>
    </row>
    <row r="4" spans="1:10" ht="82.15" customHeight="1" x14ac:dyDescent="0.25">
      <c r="A4" s="109" t="s">
        <v>150</v>
      </c>
      <c r="B4" s="109"/>
      <c r="C4" s="109"/>
      <c r="D4" s="109"/>
      <c r="E4" s="109"/>
      <c r="F4" s="109"/>
      <c r="G4" s="109"/>
      <c r="H4" s="109"/>
      <c r="I4" s="8"/>
      <c r="J4" s="8"/>
    </row>
    <row r="5" spans="1:10" ht="68.25" customHeight="1" x14ac:dyDescent="0.25">
      <c r="A5" s="2" t="s">
        <v>58</v>
      </c>
      <c r="B5" s="2" t="s">
        <v>92</v>
      </c>
      <c r="C5" s="2" t="s">
        <v>93</v>
      </c>
      <c r="D5" s="2" t="s">
        <v>5</v>
      </c>
      <c r="E5" s="2" t="s">
        <v>97</v>
      </c>
      <c r="F5" s="2" t="s">
        <v>99</v>
      </c>
      <c r="G5" s="2" t="s">
        <v>38</v>
      </c>
      <c r="H5" s="2" t="s">
        <v>96</v>
      </c>
      <c r="I5" s="2" t="s">
        <v>121</v>
      </c>
      <c r="J5"/>
    </row>
    <row r="6" spans="1:10" ht="43.15" customHeight="1" x14ac:dyDescent="0.25">
      <c r="A6" s="77" t="s">
        <v>59</v>
      </c>
      <c r="B6" s="70">
        <v>43709</v>
      </c>
      <c r="C6" s="71">
        <v>10500</v>
      </c>
      <c r="D6" s="70">
        <v>44804</v>
      </c>
      <c r="E6" s="72" t="s">
        <v>63</v>
      </c>
      <c r="F6" s="72" t="s">
        <v>12</v>
      </c>
      <c r="G6" s="71">
        <v>7500</v>
      </c>
      <c r="H6" s="78" t="s">
        <v>118</v>
      </c>
      <c r="I6" s="72" t="s">
        <v>122</v>
      </c>
    </row>
    <row r="7" spans="1:10" s="85" customFormat="1" ht="21.6" customHeight="1" x14ac:dyDescent="0.25">
      <c r="A7" s="44"/>
      <c r="B7" s="40"/>
      <c r="C7" s="41"/>
      <c r="D7" s="40"/>
      <c r="E7" s="45"/>
      <c r="F7" s="37"/>
      <c r="G7" s="41"/>
      <c r="H7" s="67"/>
      <c r="I7" s="67"/>
    </row>
    <row r="8" spans="1:10" s="85" customFormat="1" ht="21.6" customHeight="1" x14ac:dyDescent="0.25">
      <c r="A8" s="44"/>
      <c r="B8" s="40"/>
      <c r="C8" s="41"/>
      <c r="D8" s="40"/>
      <c r="E8" s="37"/>
      <c r="F8" s="37"/>
      <c r="G8" s="41"/>
      <c r="H8" s="67"/>
      <c r="I8" s="67"/>
    </row>
    <row r="9" spans="1:10" s="85" customFormat="1" ht="21.6" customHeight="1" x14ac:dyDescent="0.25">
      <c r="A9" s="44"/>
      <c r="B9" s="40"/>
      <c r="C9" s="41"/>
      <c r="D9" s="40"/>
      <c r="E9" s="37"/>
      <c r="F9" s="37"/>
      <c r="G9" s="41"/>
      <c r="H9" s="67"/>
      <c r="I9" s="67"/>
    </row>
    <row r="10" spans="1:10" s="85" customFormat="1" ht="21.6" customHeight="1" x14ac:dyDescent="0.25">
      <c r="A10" s="44"/>
      <c r="B10" s="40"/>
      <c r="C10" s="41"/>
      <c r="D10" s="40"/>
      <c r="E10" s="37"/>
      <c r="F10" s="37"/>
      <c r="G10" s="41"/>
      <c r="H10" s="67"/>
      <c r="I10" s="67"/>
    </row>
    <row r="11" spans="1:10" s="85" customFormat="1" ht="21.6" customHeight="1" x14ac:dyDescent="0.25">
      <c r="A11" s="44"/>
      <c r="B11" s="40"/>
      <c r="C11" s="41"/>
      <c r="D11" s="40"/>
      <c r="E11" s="37"/>
      <c r="F11" s="37"/>
      <c r="G11" s="41"/>
      <c r="H11" s="67"/>
      <c r="I11" s="67"/>
    </row>
    <row r="12" spans="1:10" s="85" customFormat="1" ht="21.6" customHeight="1" x14ac:dyDescent="0.25">
      <c r="A12" s="44"/>
      <c r="B12" s="40"/>
      <c r="C12" s="41"/>
      <c r="D12" s="40"/>
      <c r="E12" s="37"/>
      <c r="F12" s="37"/>
      <c r="G12" s="41"/>
      <c r="H12" s="67"/>
      <c r="I12" s="67"/>
    </row>
    <row r="13" spans="1:10" s="85" customFormat="1" ht="21.6" customHeight="1" x14ac:dyDescent="0.25">
      <c r="A13" s="44"/>
      <c r="B13" s="40"/>
      <c r="C13" s="41"/>
      <c r="D13" s="40"/>
      <c r="E13" s="37"/>
      <c r="F13" s="37"/>
      <c r="G13" s="41"/>
      <c r="H13" s="67"/>
      <c r="I13" s="67"/>
    </row>
    <row r="14" spans="1:10" s="85" customFormat="1" ht="21.6" customHeight="1" x14ac:dyDescent="0.25">
      <c r="A14" s="44"/>
      <c r="B14" s="40"/>
      <c r="C14" s="41"/>
      <c r="D14" s="40"/>
      <c r="E14" s="37"/>
      <c r="F14" s="37"/>
      <c r="G14" s="41"/>
      <c r="H14" s="67"/>
      <c r="I14" s="67"/>
    </row>
    <row r="15" spans="1:10" s="85" customFormat="1" ht="21.6" customHeight="1" x14ac:dyDescent="0.25">
      <c r="A15" s="44"/>
      <c r="B15" s="40"/>
      <c r="C15" s="41"/>
      <c r="D15" s="40"/>
      <c r="E15" s="37"/>
      <c r="F15" s="37"/>
      <c r="G15" s="41"/>
      <c r="H15" s="67"/>
      <c r="I15" s="67"/>
    </row>
    <row r="16" spans="1:10" s="85" customFormat="1" ht="21.6" customHeight="1" x14ac:dyDescent="0.25">
      <c r="A16" s="44"/>
      <c r="B16" s="40"/>
      <c r="C16" s="41"/>
      <c r="D16" s="40"/>
      <c r="E16" s="37"/>
      <c r="F16" s="37"/>
      <c r="G16" s="41"/>
      <c r="H16" s="67"/>
      <c r="I16" s="67"/>
    </row>
    <row r="17" spans="1:9" s="85" customFormat="1" ht="21.6" customHeight="1" x14ac:dyDescent="0.25">
      <c r="A17" s="44"/>
      <c r="B17" s="40"/>
      <c r="C17" s="41"/>
      <c r="D17" s="40"/>
      <c r="E17" s="37"/>
      <c r="F17" s="37"/>
      <c r="G17" s="41"/>
      <c r="H17" s="67"/>
      <c r="I17" s="67"/>
    </row>
    <row r="18" spans="1:9" s="85" customFormat="1" ht="21.6" customHeight="1" x14ac:dyDescent="0.25">
      <c r="A18" s="44"/>
      <c r="B18" s="40"/>
      <c r="C18" s="41"/>
      <c r="D18" s="40"/>
      <c r="E18" s="37"/>
      <c r="F18" s="37"/>
      <c r="G18" s="41"/>
      <c r="H18" s="84"/>
      <c r="I18" s="84"/>
    </row>
    <row r="19" spans="1:9" s="85" customFormat="1" ht="21.6" customHeight="1" x14ac:dyDescent="0.25">
      <c r="A19" s="44"/>
      <c r="B19" s="40"/>
      <c r="C19" s="41"/>
      <c r="D19" s="40"/>
      <c r="E19" s="37"/>
      <c r="F19" s="37"/>
      <c r="G19" s="41"/>
      <c r="H19" s="84"/>
      <c r="I19" s="84"/>
    </row>
    <row r="20" spans="1:9" s="85" customFormat="1" ht="21.6" customHeight="1" x14ac:dyDescent="0.25">
      <c r="A20" s="44"/>
      <c r="B20" s="40"/>
      <c r="C20" s="41"/>
      <c r="D20" s="40"/>
      <c r="E20" s="37"/>
      <c r="F20" s="37"/>
      <c r="G20" s="41"/>
      <c r="H20" s="84"/>
      <c r="I20" s="84"/>
    </row>
    <row r="21" spans="1:9" s="85" customFormat="1" ht="21.6" customHeight="1" x14ac:dyDescent="0.25">
      <c r="A21" s="44"/>
      <c r="B21" s="40"/>
      <c r="C21" s="41"/>
      <c r="D21" s="40"/>
      <c r="E21" s="37"/>
      <c r="F21" s="37"/>
      <c r="G21" s="41"/>
      <c r="H21" s="84"/>
      <c r="I21" s="84"/>
    </row>
    <row r="22" spans="1:9" s="85" customFormat="1" ht="21.6" customHeight="1" x14ac:dyDescent="0.25">
      <c r="A22" s="44"/>
      <c r="B22" s="40"/>
      <c r="C22" s="41"/>
      <c r="D22" s="40"/>
      <c r="E22" s="37"/>
      <c r="F22" s="37"/>
      <c r="G22" s="41"/>
      <c r="H22" s="84"/>
      <c r="I22" s="84"/>
    </row>
    <row r="23" spans="1:9" s="85" customFormat="1" ht="21.6" customHeight="1" x14ac:dyDescent="0.25">
      <c r="A23" s="44"/>
      <c r="B23" s="40"/>
      <c r="C23" s="41"/>
      <c r="D23" s="40"/>
      <c r="E23" s="37"/>
      <c r="F23" s="37"/>
      <c r="G23" s="41"/>
      <c r="H23" s="84"/>
      <c r="I23" s="84"/>
    </row>
    <row r="24" spans="1:9" s="85" customFormat="1" ht="21.6" customHeight="1" x14ac:dyDescent="0.25">
      <c r="A24" s="44"/>
      <c r="B24" s="40"/>
      <c r="C24" s="41"/>
      <c r="D24" s="40"/>
      <c r="E24" s="37"/>
      <c r="F24" s="37"/>
      <c r="G24" s="41"/>
      <c r="H24" s="84"/>
      <c r="I24" s="84"/>
    </row>
    <row r="25" spans="1:9" s="85" customFormat="1" ht="21.6" customHeight="1" x14ac:dyDescent="0.25">
      <c r="A25" s="44"/>
      <c r="B25" s="40"/>
      <c r="C25" s="41"/>
      <c r="D25" s="40"/>
      <c r="E25" s="37"/>
      <c r="F25" s="37"/>
      <c r="G25" s="41"/>
      <c r="H25" s="84"/>
      <c r="I25" s="84"/>
    </row>
    <row r="26" spans="1:9" s="85" customFormat="1" ht="21.6" customHeight="1" x14ac:dyDescent="0.25">
      <c r="A26" s="44"/>
      <c r="B26" s="40"/>
      <c r="C26" s="41"/>
      <c r="D26" s="40"/>
      <c r="E26" s="37"/>
      <c r="F26" s="37"/>
      <c r="G26" s="41"/>
      <c r="H26" s="84"/>
      <c r="I26" s="84"/>
    </row>
    <row r="27" spans="1:9" s="85" customFormat="1" ht="21.6" customHeight="1" x14ac:dyDescent="0.25">
      <c r="A27" s="44"/>
      <c r="B27" s="40"/>
      <c r="C27" s="41"/>
      <c r="D27" s="40"/>
      <c r="E27" s="37"/>
      <c r="F27" s="37"/>
      <c r="G27" s="41"/>
      <c r="H27" s="84"/>
      <c r="I27" s="84"/>
    </row>
    <row r="28" spans="1:9" s="85" customFormat="1" ht="21.6" customHeight="1" x14ac:dyDescent="0.25">
      <c r="A28" s="44"/>
      <c r="B28" s="40"/>
      <c r="C28" s="41"/>
      <c r="D28" s="40"/>
      <c r="E28" s="37"/>
      <c r="F28" s="37"/>
      <c r="G28" s="41"/>
      <c r="H28" s="84"/>
      <c r="I28" s="84"/>
    </row>
    <row r="29" spans="1:9" s="85" customFormat="1" ht="21.6" customHeight="1" x14ac:dyDescent="0.25">
      <c r="A29" s="44"/>
      <c r="B29" s="40"/>
      <c r="C29" s="41"/>
      <c r="D29" s="40"/>
      <c r="E29" s="37"/>
      <c r="F29" s="37"/>
      <c r="G29" s="41"/>
      <c r="H29" s="84"/>
      <c r="I29" s="84"/>
    </row>
    <row r="30" spans="1:9" s="85" customFormat="1" ht="21.6" customHeight="1" x14ac:dyDescent="0.25">
      <c r="A30" s="44"/>
      <c r="B30" s="40"/>
      <c r="C30" s="41"/>
      <c r="D30" s="40"/>
      <c r="E30" s="37"/>
      <c r="F30" s="37"/>
      <c r="G30" s="41"/>
      <c r="H30" s="84"/>
      <c r="I30" s="84"/>
    </row>
    <row r="31" spans="1:9" x14ac:dyDescent="0.25">
      <c r="C31" s="87" t="e">
        <f>_xlfn.AGGREGATE(1,6,C7:C30)</f>
        <v>#DIV/0!</v>
      </c>
      <c r="E31" s="88">
        <f>COUNTIFS(F7:F30,"&lt;&gt;*Non-MBE Sub*",F7:F30,"?*")</f>
        <v>0</v>
      </c>
    </row>
  </sheetData>
  <sheetProtection algorithmName="SHA-512" hashValue="ttTRYffVAHSjbKxh7W80U5JfGRz+ftooOQItGlV/6NeIs/4OvOHvvptikAISvvVLx3JKEwHgcmt4f4BSWA2Rgg==" saltValue="mywjxly5NtHrLAPgA0FI4A==" spinCount="100000" sheet="1" insertRows="0" deleteRows="0" selectLockedCells="1"/>
  <sortState xmlns:xlrd2="http://schemas.microsoft.com/office/spreadsheetml/2017/richdata2" ref="J7:J17">
    <sortCondition ref="J7:J17"/>
  </sortState>
  <mergeCells count="4">
    <mergeCell ref="B3:E3"/>
    <mergeCell ref="A1:H1"/>
    <mergeCell ref="A2:H2"/>
    <mergeCell ref="A4:H4"/>
  </mergeCells>
  <dataValidations count="1">
    <dataValidation allowBlank="1" errorTitle="Incorrect designation entered!" error="Please select a choice from the drop down menu." sqref="E6:E30" xr:uid="{F8A75D0B-C5B8-41A5-B6DA-18DB1EA604AC}"/>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Incorrect designation entered!" error="Please select a choice from the drop down menu." promptTitle="MBE Designation" prompt="Please select the MBE designation of the Prime Contractor only." xr:uid="{38DAFD5F-5DC5-404A-9EAF-D4638FF27EDD}">
          <x14:formula1>
            <xm:f>Validation!$A$30:$A$41</xm:f>
          </x14:formula1>
          <xm:sqref>F6:F30</xm:sqref>
        </x14:dataValidation>
        <x14:dataValidation type="list" allowBlank="1" showInputMessage="1" showErrorMessage="1" xr:uid="{7B872888-BE59-49A3-AC55-1D5E1C6A0D58}">
          <x14:formula1>
            <xm:f>Validation!$A$43:$A$44</xm:f>
          </x14:formula1>
          <xm:sqref>I7:I30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A8361-B929-481F-83D1-BC2FD11B7DB6}">
  <sheetPr>
    <tabColor theme="4"/>
    <pageSetUpPr autoPageBreaks="0" fitToPage="1"/>
  </sheetPr>
  <dimension ref="B1:K21"/>
  <sheetViews>
    <sheetView showGridLines="0" zoomScale="80" zoomScaleNormal="80" workbookViewId="0">
      <selection activeCell="B2" sqref="B2:J2"/>
    </sheetView>
  </sheetViews>
  <sheetFormatPr defaultColWidth="8.85546875" defaultRowHeight="30" customHeight="1" x14ac:dyDescent="0.25"/>
  <cols>
    <col min="1" max="1" width="2.5703125" style="11" customWidth="1"/>
    <col min="2" max="2" width="21.140625" style="11" customWidth="1"/>
    <col min="3" max="3" width="23.7109375" style="11" customWidth="1"/>
    <col min="4" max="4" width="7.85546875" style="11" customWidth="1"/>
    <col min="5" max="5" width="19.28515625" style="11" customWidth="1"/>
    <col min="6" max="6" width="22.28515625" style="11" customWidth="1"/>
    <col min="7" max="7" width="15.42578125" style="11" customWidth="1"/>
    <col min="8" max="8" width="10.7109375" style="11" customWidth="1"/>
    <col min="9" max="9" width="19.28515625" style="11" customWidth="1"/>
    <col min="10" max="10" width="15.42578125" style="11" customWidth="1"/>
    <col min="11" max="11" width="2.7109375" style="11" customWidth="1"/>
    <col min="12" max="12" width="3.140625" style="11" customWidth="1"/>
    <col min="13" max="16384" width="8.85546875" style="11"/>
  </cols>
  <sheetData>
    <row r="1" spans="2:11" ht="117" customHeight="1" x14ac:dyDescent="0.25">
      <c r="B1" s="16"/>
      <c r="K1" s="15"/>
    </row>
    <row r="2" spans="2:11" ht="40.15" customHeight="1" thickBot="1" x14ac:dyDescent="0.3">
      <c r="B2" s="132" t="s">
        <v>151</v>
      </c>
      <c r="C2" s="133"/>
      <c r="D2" s="133"/>
      <c r="E2" s="133"/>
      <c r="F2" s="133"/>
      <c r="G2" s="133"/>
      <c r="H2" s="133"/>
      <c r="I2" s="133"/>
      <c r="J2" s="133"/>
      <c r="K2" s="15"/>
    </row>
    <row r="3" spans="2:11" ht="40.15" customHeight="1" thickBot="1" x14ac:dyDescent="0.3">
      <c r="B3" s="134" t="s">
        <v>115</v>
      </c>
      <c r="C3" s="135"/>
      <c r="D3" s="135"/>
      <c r="E3" s="135"/>
      <c r="F3" s="135"/>
      <c r="G3" s="135"/>
      <c r="H3" s="135"/>
      <c r="I3" s="135"/>
      <c r="J3" s="136"/>
      <c r="K3" s="15"/>
    </row>
    <row r="4" spans="2:11" ht="54" customHeight="1" x14ac:dyDescent="0.35">
      <c r="B4" s="27" t="s">
        <v>43</v>
      </c>
      <c r="C4" s="128">
        <f>DATE</f>
        <v>0</v>
      </c>
      <c r="D4" s="128"/>
      <c r="E4" s="128"/>
      <c r="K4" s="15"/>
    </row>
    <row r="5" spans="2:11" ht="20.45" customHeight="1" x14ac:dyDescent="0.25">
      <c r="B5" s="79"/>
      <c r="K5" s="15"/>
    </row>
    <row r="6" spans="2:11" ht="30" customHeight="1" x14ac:dyDescent="0.35">
      <c r="B6" s="27" t="s">
        <v>7</v>
      </c>
      <c r="C6" s="60">
        <f>FY</f>
        <v>0</v>
      </c>
      <c r="D6" s="95"/>
      <c r="E6" s="27" t="s">
        <v>42</v>
      </c>
      <c r="F6" s="129">
        <f>AGENCY</f>
        <v>0</v>
      </c>
      <c r="G6" s="129"/>
      <c r="H6" s="129"/>
      <c r="I6" s="129"/>
    </row>
    <row r="7" spans="2:11" ht="30" customHeight="1" x14ac:dyDescent="0.25">
      <c r="B7" s="22"/>
      <c r="C7" s="21"/>
      <c r="D7" s="21"/>
      <c r="E7" s="22"/>
      <c r="F7" s="23"/>
      <c r="G7" s="23"/>
      <c r="H7" s="23"/>
      <c r="I7" s="23"/>
      <c r="J7" s="24"/>
    </row>
    <row r="8" spans="2:11" ht="30" customHeight="1" x14ac:dyDescent="0.35">
      <c r="B8" s="28"/>
      <c r="C8" s="29"/>
      <c r="D8" s="29"/>
      <c r="E8" s="29"/>
      <c r="F8" s="29"/>
      <c r="G8" s="29"/>
      <c r="H8" s="29"/>
      <c r="I8" s="29"/>
      <c r="J8" s="29"/>
      <c r="K8" s="18"/>
    </row>
    <row r="9" spans="2:11" ht="28.5" customHeight="1" x14ac:dyDescent="0.25">
      <c r="B9" s="17"/>
      <c r="C9" s="18"/>
      <c r="D9" s="18"/>
      <c r="E9" s="18"/>
      <c r="F9" s="18"/>
      <c r="G9" s="18"/>
      <c r="H9" s="18"/>
      <c r="I9" s="18"/>
      <c r="J9" s="18"/>
      <c r="K9" s="18"/>
    </row>
    <row r="10" spans="2:11" ht="48.75" customHeight="1" x14ac:dyDescent="0.35">
      <c r="B10" s="26" t="s">
        <v>103</v>
      </c>
      <c r="C10" s="30" t="str">
        <f>IFERROR(COMPLIANCE, " ")</f>
        <v xml:space="preserve"> </v>
      </c>
      <c r="D10" s="96"/>
      <c r="E10" s="130" t="s">
        <v>44</v>
      </c>
      <c r="F10" s="130"/>
      <c r="G10" s="31">
        <f>COUNTA(PRIMES!C7:C30)</f>
        <v>0</v>
      </c>
      <c r="H10" s="18"/>
      <c r="I10" s="26" t="s">
        <v>142</v>
      </c>
      <c r="J10" s="32" t="str">
        <f>IFERROR(J12/G10," ")</f>
        <v xml:space="preserve"> </v>
      </c>
    </row>
    <row r="11" spans="2:11" ht="15" customHeight="1" x14ac:dyDescent="0.25">
      <c r="J11" s="20"/>
      <c r="K11" s="19"/>
    </row>
    <row r="12" spans="2:11" ht="35.450000000000003" customHeight="1" x14ac:dyDescent="0.35">
      <c r="B12" s="26" t="s">
        <v>120</v>
      </c>
      <c r="C12" s="33" t="str">
        <f>IFERROR(SUB_AWARDS, " ")</f>
        <v xml:space="preserve"> </v>
      </c>
      <c r="D12" s="97"/>
      <c r="E12" s="130" t="s">
        <v>111</v>
      </c>
      <c r="F12" s="130"/>
      <c r="G12" s="83">
        <f>SUBCONTRACTORS</f>
        <v>0</v>
      </c>
      <c r="I12" s="26" t="s">
        <v>104</v>
      </c>
      <c r="J12" s="31">
        <f>COUNTIF(PRIMES!O7:O30,"&gt;=100%")</f>
        <v>0</v>
      </c>
      <c r="K12" s="19"/>
    </row>
    <row r="13" spans="2:11" ht="32.25" customHeight="1" x14ac:dyDescent="0.25">
      <c r="C13" s="12"/>
      <c r="D13" s="12"/>
      <c r="E13" s="12"/>
      <c r="F13" s="12"/>
      <c r="G13" s="12"/>
      <c r="H13" s="12"/>
      <c r="I13" s="12"/>
      <c r="J13" s="12"/>
    </row>
    <row r="14" spans="2:11" ht="30" customHeight="1" x14ac:dyDescent="0.25">
      <c r="B14" s="14" t="s">
        <v>71</v>
      </c>
      <c r="C14" s="131"/>
      <c r="D14" s="131"/>
      <c r="E14" s="131"/>
      <c r="F14" s="131"/>
      <c r="G14" s="13" t="s">
        <v>43</v>
      </c>
      <c r="H14" s="131"/>
      <c r="I14" s="131"/>
      <c r="J14" s="131"/>
    </row>
    <row r="15" spans="2:11" ht="30" customHeight="1" x14ac:dyDescent="0.25">
      <c r="B15" s="14" t="s">
        <v>70</v>
      </c>
      <c r="C15" s="131"/>
      <c r="D15" s="131"/>
      <c r="E15" s="131"/>
      <c r="F15" s="131"/>
      <c r="G15" s="52" t="s">
        <v>119</v>
      </c>
      <c r="H15" s="131"/>
      <c r="I15" s="131"/>
      <c r="J15" s="131"/>
    </row>
    <row r="16" spans="2:11" ht="30" customHeight="1" thickBot="1" x14ac:dyDescent="0.3"/>
    <row r="17" spans="2:10" ht="30" customHeight="1" x14ac:dyDescent="0.25">
      <c r="B17" s="55" t="s">
        <v>55</v>
      </c>
      <c r="C17" s="56"/>
      <c r="D17" s="56"/>
      <c r="E17" s="56"/>
      <c r="F17" s="56"/>
      <c r="G17" s="56"/>
      <c r="H17" s="56"/>
      <c r="I17" s="56"/>
      <c r="J17" s="57"/>
    </row>
    <row r="18" spans="2:10" ht="30" customHeight="1" x14ac:dyDescent="0.25">
      <c r="B18" s="122" t="str">
        <f>IF(Notes="","None",Notes)</f>
        <v>None</v>
      </c>
      <c r="C18" s="123"/>
      <c r="D18" s="123"/>
      <c r="E18" s="123"/>
      <c r="F18" s="123"/>
      <c r="G18" s="123"/>
      <c r="H18" s="123"/>
      <c r="I18" s="123"/>
      <c r="J18" s="124"/>
    </row>
    <row r="19" spans="2:10" ht="30" customHeight="1" x14ac:dyDescent="0.25">
      <c r="B19" s="122"/>
      <c r="C19" s="123"/>
      <c r="D19" s="123"/>
      <c r="E19" s="123"/>
      <c r="F19" s="123"/>
      <c r="G19" s="123"/>
      <c r="H19" s="123"/>
      <c r="I19" s="123"/>
      <c r="J19" s="124"/>
    </row>
    <row r="20" spans="2:10" ht="30" customHeight="1" x14ac:dyDescent="0.25">
      <c r="B20" s="122"/>
      <c r="C20" s="123"/>
      <c r="D20" s="123"/>
      <c r="E20" s="123"/>
      <c r="F20" s="123"/>
      <c r="G20" s="123"/>
      <c r="H20" s="123"/>
      <c r="I20" s="123"/>
      <c r="J20" s="124"/>
    </row>
    <row r="21" spans="2:10" ht="30" customHeight="1" thickBot="1" x14ac:dyDescent="0.3">
      <c r="B21" s="125"/>
      <c r="C21" s="126"/>
      <c r="D21" s="126"/>
      <c r="E21" s="126"/>
      <c r="F21" s="126"/>
      <c r="G21" s="126"/>
      <c r="H21" s="126"/>
      <c r="I21" s="126"/>
      <c r="J21" s="127"/>
    </row>
  </sheetData>
  <sheetProtection algorithmName="SHA-512" hashValue="6Fp1H9iNSKflbGqEP+SYjg8lW4LRAgum4sBsqaTbsxdGB7lYLehky68L8yOA6nskBpI+VanD0GoEAbk1mFiRbQ==" saltValue="WXREpdlobmNGJfe3+SxWyQ==" spinCount="100000" sheet="1" objects="1" scenarios="1"/>
  <mergeCells count="11">
    <mergeCell ref="B2:J2"/>
    <mergeCell ref="B3:J3"/>
    <mergeCell ref="C15:F15"/>
    <mergeCell ref="H14:J14"/>
    <mergeCell ref="H15:J15"/>
    <mergeCell ref="B18:J21"/>
    <mergeCell ref="C4:E4"/>
    <mergeCell ref="F6:I6"/>
    <mergeCell ref="E12:F12"/>
    <mergeCell ref="E10:F10"/>
    <mergeCell ref="C14:F14"/>
  </mergeCells>
  <dataValidations xWindow="370" yWindow="575" count="10">
    <dataValidation allowBlank="1" showErrorMessage="1" prompt="Expense Report title is in this cell" sqref="B4:B5" xr:uid="{ACE8D43B-3270-4BB7-8BE0-B0137FB56C6F}"/>
    <dataValidation allowBlank="1" showInputMessage="1" showErrorMessage="1" prompt="Track expenses in this Expense Report worksheet. Enter values in various expense categories in cells B3 to K6 and in Expense Data table" sqref="A4:A5" xr:uid="{34C429AD-6E17-4316-B5FF-3D8F76C07D50}"/>
    <dataValidation allowBlank="1" showErrorMessage="1" prompt="The report is for the office use only" sqref="K1:K3" xr:uid="{07C673D8-7C7E-49D0-9828-543179A7680F}"/>
    <dataValidation allowBlank="1" showInputMessage="1" showErrorMessage="1" prompt="Enter Notes in this cell" sqref="H14:J15" xr:uid="{00000000-0002-0000-0000-00001C000000}"/>
    <dataValidation allowBlank="1" showInputMessage="1" showErrorMessage="1" prompt="Enter Notes in cells at right" sqref="G14" xr:uid="{00000000-0002-0000-0000-00001B000000}"/>
    <dataValidation allowBlank="1" showInputMessage="1" showErrorMessage="1" prompt="Enter signature in this cell" sqref="C14:F15" xr:uid="{00000000-0002-0000-0000-00001A000000}"/>
    <dataValidation allowBlank="1" showInputMessage="1" showErrorMessage="1" prompt="Enter remarks in cells at right" sqref="B14" xr:uid="{00000000-0002-0000-0000-000019000000}"/>
    <dataValidation allowBlank="1" showInputMessage="1" showErrorMessage="1" prompt="Expense Report title is in this cell" sqref="B1:B3" xr:uid="{00000000-0002-0000-0000-000002000000}"/>
    <dataValidation allowBlank="1" showInputMessage="1" showErrorMessage="1" prompt="The report is for the office use only" sqref="K4:K5" xr:uid="{00000000-0002-0000-0000-000001000000}"/>
    <dataValidation allowBlank="1" showInputMessage="1" showErrorMessage="1" prompt="Track expenses in this Expense Report worksheet. Enter values in various expense categories in cells B2 to K5 and in Expense Data table." sqref="A1:A3" xr:uid="{00000000-0002-0000-0000-000000000000}"/>
  </dataValidations>
  <printOptions horizontalCentered="1"/>
  <pageMargins left="0.25" right="0.25" top="0.75" bottom="0.75" header="0.3" footer="0.3"/>
  <pageSetup scale="64" orientation="portrait" r:id="rId1"/>
  <headerFooter differentFirst="1">
    <oddFooter>Page &amp;P of &amp;N</oddFooter>
  </headerFooter>
  <ignoredErrors>
    <ignoredError sqref="G1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B216-EA43-41D1-ABD0-62B4957950F5}">
  <dimension ref="A1:A44"/>
  <sheetViews>
    <sheetView topLeftCell="A15" workbookViewId="0">
      <selection activeCell="H34" sqref="H34"/>
    </sheetView>
  </sheetViews>
  <sheetFormatPr defaultRowHeight="15" x14ac:dyDescent="0.25"/>
  <cols>
    <col min="1" max="1" width="53.28515625" customWidth="1"/>
  </cols>
  <sheetData>
    <row r="1" spans="1:1" ht="15.75" x14ac:dyDescent="0.25">
      <c r="A1" s="3" t="s">
        <v>11</v>
      </c>
    </row>
    <row r="2" spans="1:1" ht="15.75" x14ac:dyDescent="0.25">
      <c r="A2" s="3" t="s">
        <v>12</v>
      </c>
    </row>
    <row r="3" spans="1:1" ht="15.75" x14ac:dyDescent="0.25">
      <c r="A3" s="86" t="s">
        <v>17</v>
      </c>
    </row>
    <row r="4" spans="1:1" ht="15.75" x14ac:dyDescent="0.25">
      <c r="A4" s="86" t="s">
        <v>13</v>
      </c>
    </row>
    <row r="5" spans="1:1" ht="15.75" x14ac:dyDescent="0.25">
      <c r="A5" s="86" t="s">
        <v>18</v>
      </c>
    </row>
    <row r="6" spans="1:1" ht="15.75" x14ac:dyDescent="0.25">
      <c r="A6" s="86" t="s">
        <v>21</v>
      </c>
    </row>
    <row r="7" spans="1:1" ht="15.75" x14ac:dyDescent="0.25">
      <c r="A7" s="86" t="s">
        <v>22</v>
      </c>
    </row>
    <row r="8" spans="1:1" ht="15.75" x14ac:dyDescent="0.25">
      <c r="A8" s="86" t="s">
        <v>14</v>
      </c>
    </row>
    <row r="9" spans="1:1" ht="15.75" x14ac:dyDescent="0.25">
      <c r="A9" s="86" t="s">
        <v>19</v>
      </c>
    </row>
    <row r="10" spans="1:1" ht="15.75" x14ac:dyDescent="0.25">
      <c r="A10" s="86" t="s">
        <v>15</v>
      </c>
    </row>
    <row r="11" spans="1:1" ht="15.75" x14ac:dyDescent="0.25">
      <c r="A11" s="86" t="s">
        <v>20</v>
      </c>
    </row>
    <row r="12" spans="1:1" ht="15.75" x14ac:dyDescent="0.25">
      <c r="A12" s="86" t="s">
        <v>16</v>
      </c>
    </row>
    <row r="13" spans="1:1" x14ac:dyDescent="0.25">
      <c r="A13" s="85"/>
    </row>
    <row r="14" spans="1:1" x14ac:dyDescent="0.25">
      <c r="A14" s="85"/>
    </row>
    <row r="15" spans="1:1" x14ac:dyDescent="0.25">
      <c r="A15" s="93" t="s">
        <v>45</v>
      </c>
    </row>
    <row r="16" spans="1:1" x14ac:dyDescent="0.25">
      <c r="A16" s="93" t="s">
        <v>47</v>
      </c>
    </row>
    <row r="17" spans="1:1" x14ac:dyDescent="0.25">
      <c r="A17" s="93" t="s">
        <v>48</v>
      </c>
    </row>
    <row r="18" spans="1:1" x14ac:dyDescent="0.25">
      <c r="A18" s="93" t="s">
        <v>46</v>
      </c>
    </row>
    <row r="19" spans="1:1" x14ac:dyDescent="0.25">
      <c r="A19" s="93" t="s">
        <v>54</v>
      </c>
    </row>
    <row r="20" spans="1:1" x14ac:dyDescent="0.25">
      <c r="A20" s="93" t="s">
        <v>52</v>
      </c>
    </row>
    <row r="21" spans="1:1" x14ac:dyDescent="0.25">
      <c r="A21" s="93" t="s">
        <v>53</v>
      </c>
    </row>
    <row r="22" spans="1:1" x14ac:dyDescent="0.25">
      <c r="A22" s="93" t="s">
        <v>49</v>
      </c>
    </row>
    <row r="23" spans="1:1" x14ac:dyDescent="0.25">
      <c r="A23" s="93" t="s">
        <v>50</v>
      </c>
    </row>
    <row r="24" spans="1:1" x14ac:dyDescent="0.25">
      <c r="A24" s="93" t="s">
        <v>51</v>
      </c>
    </row>
    <row r="30" spans="1:1" ht="15.75" x14ac:dyDescent="0.25">
      <c r="A30" s="3" t="s">
        <v>40</v>
      </c>
    </row>
    <row r="31" spans="1:1" ht="15.75" x14ac:dyDescent="0.25">
      <c r="A31" s="86" t="s">
        <v>12</v>
      </c>
    </row>
    <row r="32" spans="1:1" ht="15.75" x14ac:dyDescent="0.25">
      <c r="A32" s="86" t="s">
        <v>17</v>
      </c>
    </row>
    <row r="33" spans="1:1" ht="15.75" x14ac:dyDescent="0.25">
      <c r="A33" s="86" t="s">
        <v>13</v>
      </c>
    </row>
    <row r="34" spans="1:1" ht="15.75" x14ac:dyDescent="0.25">
      <c r="A34" s="86" t="s">
        <v>18</v>
      </c>
    </row>
    <row r="35" spans="1:1" ht="15.75" x14ac:dyDescent="0.25">
      <c r="A35" s="86" t="s">
        <v>21</v>
      </c>
    </row>
    <row r="36" spans="1:1" ht="15.75" x14ac:dyDescent="0.25">
      <c r="A36" s="86" t="s">
        <v>22</v>
      </c>
    </row>
    <row r="37" spans="1:1" ht="15.75" x14ac:dyDescent="0.25">
      <c r="A37" s="86" t="s">
        <v>14</v>
      </c>
    </row>
    <row r="38" spans="1:1" ht="15.75" x14ac:dyDescent="0.25">
      <c r="A38" s="86" t="s">
        <v>19</v>
      </c>
    </row>
    <row r="39" spans="1:1" ht="15.75" x14ac:dyDescent="0.25">
      <c r="A39" s="86" t="s">
        <v>15</v>
      </c>
    </row>
    <row r="40" spans="1:1" ht="15.75" x14ac:dyDescent="0.25">
      <c r="A40" s="86" t="s">
        <v>20</v>
      </c>
    </row>
    <row r="41" spans="1:1" ht="15.75" x14ac:dyDescent="0.25">
      <c r="A41" s="86" t="s">
        <v>16</v>
      </c>
    </row>
    <row r="43" spans="1:1" ht="15.75" x14ac:dyDescent="0.25">
      <c r="A43" s="86" t="s">
        <v>123</v>
      </c>
    </row>
    <row r="44" spans="1:1" ht="15.75" x14ac:dyDescent="0.25">
      <c r="A44" s="86" t="s">
        <v>122</v>
      </c>
    </row>
  </sheetData>
  <sortState xmlns:xlrd2="http://schemas.microsoft.com/office/spreadsheetml/2017/richdata2" ref="A2:A12">
    <sortCondition ref="A2:A1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C2753AD7BF4F43A933F6B37C45FA7A" ma:contentTypeVersion="1" ma:contentTypeDescription="Create a new document." ma:contentTypeScope="" ma:versionID="920bf7f9c3481dd6b55a317096a76b7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DD8CDB-0AD6-4BB7-9B05-A31B3E55F925}">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8F2E2679-9414-4003-ABE1-F642999D7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694D67C-2FE7-41DC-BED4-B60E8B5B16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Instructions</vt:lpstr>
      <vt:lpstr>PRIMES</vt:lpstr>
      <vt:lpstr>SUBS</vt:lpstr>
      <vt:lpstr>COMPLIANCE REPORT</vt:lpstr>
      <vt:lpstr>Validation</vt:lpstr>
      <vt:lpstr>AGENCY</vt:lpstr>
      <vt:lpstr>AVG_GOAL</vt:lpstr>
      <vt:lpstr>COMPLIANCE</vt:lpstr>
      <vt:lpstr>DATE</vt:lpstr>
      <vt:lpstr>FY</vt:lpstr>
      <vt:lpstr>Notes</vt:lpstr>
      <vt:lpstr>'COMPLIANCE REPORT'!Print_Area</vt:lpstr>
      <vt:lpstr>'COMPLIANCE REPORT'!Print_Titles</vt:lpstr>
      <vt:lpstr>SUB_AWARDS</vt:lpstr>
      <vt:lpstr>SUBCONTRACTORS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Nichelle Johnson</dc:creator>
  <cp:lastModifiedBy>Tiara Randolph -DoSEM-</cp:lastModifiedBy>
  <cp:lastPrinted>2023-08-21T18:25:54Z</cp:lastPrinted>
  <dcterms:created xsi:type="dcterms:W3CDTF">2022-08-15T13:36:47Z</dcterms:created>
  <dcterms:modified xsi:type="dcterms:W3CDTF">2026-06-30T14:15:15Z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0x010100DFC2753AD7BF4F43A933F6B37C45FA7A</vt:lpwstr>
  </property>
</Properties>
</file>